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Figure 5" sheetId="1" r:id="rId1"/>
    <sheet name="Figure 6" sheetId="2" r:id="rId2"/>
    <sheet name="Figure 7" sheetId="3" r:id="rId3"/>
    <sheet name="Figure 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<sst xmlns="http://schemas.openxmlformats.org/spreadsheetml/2006/main" count="39" uniqueCount="29">
  <si>
    <t>Trial</t>
  </si>
  <si>
    <t>Correl All</t>
  </si>
  <si>
    <t>&gt;-75</t>
  </si>
  <si>
    <t>Bravo only</t>
  </si>
  <si>
    <t>SOL2</t>
  </si>
  <si>
    <t>scale SOL 2</t>
  </si>
  <si>
    <t>SAFTE Model</t>
  </si>
  <si>
    <t>data 1</t>
  </si>
  <si>
    <t>data2</t>
  </si>
  <si>
    <t>value incremant</t>
  </si>
  <si>
    <t>mean</t>
  </si>
  <si>
    <t>standard deviation</t>
  </si>
  <si>
    <t>initial value</t>
  </si>
  <si>
    <t>value</t>
  </si>
  <si>
    <t>prob 1</t>
  </si>
  <si>
    <t>normalized P1</t>
  </si>
  <si>
    <t>sum</t>
  </si>
  <si>
    <t>%sum 1</t>
  </si>
  <si>
    <t>prob2</t>
  </si>
  <si>
    <t>normalized P2</t>
  </si>
  <si>
    <t>%sum 2</t>
  </si>
  <si>
    <t>Area</t>
  </si>
  <si>
    <t>FAA hours awake</t>
  </si>
  <si>
    <t>SAFTE model/100</t>
  </si>
  <si>
    <t>FAA 'p'</t>
  </si>
  <si>
    <t>FAA 't'</t>
  </si>
  <si>
    <t>no-CM</t>
  </si>
  <si>
    <t>with-CM</t>
  </si>
  <si>
    <t>These numbers are w.r.t.SOL model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</si>
</sst>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00000000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7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16375"/>
          <c:w val="0.7885"/>
          <c:h val="0.657"/>
        </c:manualLayout>
      </c:layout>
      <c:scatterChart>
        <c:scatterStyle val="smooth"/>
        <c:varyColors val="0"/>
        <c:ser>
          <c:idx val="0"/>
          <c:order val="0"/>
          <c:tx>
            <c:v>Foreign Words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5'!$A$8:$A$99</c:f>
              <c:numCache>
                <c:ptCount val="9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</c:numCache>
            </c:numRef>
          </c:xVal>
          <c:yVal>
            <c:numRef>
              <c:f>'Figure 5'!$D$8:$D$99</c:f>
              <c:numCache>
                <c:ptCount val="92"/>
                <c:pt idx="0">
                  <c:v>4.2617137190225644E-13</c:v>
                </c:pt>
                <c:pt idx="1">
                  <c:v>1.4906744117152979E-12</c:v>
                </c:pt>
                <c:pt idx="2">
                  <c:v>5.0544333767885356E-12</c:v>
                </c:pt>
                <c:pt idx="3">
                  <c:v>1.6613200711489355E-11</c:v>
                </c:pt>
                <c:pt idx="4">
                  <c:v>5.293285311504712E-11</c:v>
                </c:pt>
                <c:pt idx="5">
                  <c:v>1.6348896728719352E-10</c:v>
                </c:pt>
                <c:pt idx="6">
                  <c:v>4.894887935776562E-10</c:v>
                </c:pt>
                <c:pt idx="7">
                  <c:v>1.4206536522677022E-09</c:v>
                </c:pt>
                <c:pt idx="8">
                  <c:v>3.996914210225347E-09</c:v>
                </c:pt>
                <c:pt idx="9">
                  <c:v>1.0900655056935892E-08</c:v>
                </c:pt>
                <c:pt idx="10">
                  <c:v>2.8818510014007937E-08</c:v>
                </c:pt>
                <c:pt idx="11">
                  <c:v>7.385528949853412E-08</c:v>
                </c:pt>
                <c:pt idx="12">
                  <c:v>1.8347751203771946E-07</c:v>
                </c:pt>
                <c:pt idx="13">
                  <c:v>4.418503830706632E-07</c:v>
                </c:pt>
                <c:pt idx="14">
                  <c:v>1.0314751867950607E-06</c:v>
                </c:pt>
                <c:pt idx="15">
                  <c:v>2.33417541235409E-06</c:v>
                </c:pt>
                <c:pt idx="16">
                  <c:v>5.120346494546906E-06</c:v>
                </c:pt>
                <c:pt idx="17">
                  <c:v>1.0888206961007615E-05</c:v>
                </c:pt>
                <c:pt idx="18">
                  <c:v>2.2444221164233927E-05</c:v>
                </c:pt>
                <c:pt idx="19">
                  <c:v>4.4848081295470764E-05</c:v>
                </c:pt>
                <c:pt idx="20">
                  <c:v>8.687090612298686E-05</c:v>
                </c:pt>
                <c:pt idx="21">
                  <c:v>0.00016311578524951848</c:v>
                </c:pt>
                <c:pt idx="22">
                  <c:v>0.0002968990353964413</c:v>
                </c:pt>
                <c:pt idx="23">
                  <c:v>0.0005238569834825433</c:v>
                </c:pt>
                <c:pt idx="24">
                  <c:v>0.0008959996598985508</c:v>
                </c:pt>
                <c:pt idx="25">
                  <c:v>0.001485573376283337</c:v>
                </c:pt>
                <c:pt idx="26">
                  <c:v>0.00238765473484526</c:v>
                </c:pt>
                <c:pt idx="27">
                  <c:v>0.0037199756788812667</c:v>
                </c:pt>
                <c:pt idx="28">
                  <c:v>0.005618234089938963</c:v>
                </c:pt>
                <c:pt idx="29">
                  <c:v>0.008225280485600252</c:v>
                </c:pt>
                <c:pt idx="30">
                  <c:v>0.01167327611263577</c:v>
                </c:pt>
                <c:pt idx="31">
                  <c:v>0.01605927576159196</c:v>
                </c:pt>
                <c:pt idx="32">
                  <c:v>0.021416589323614392</c:v>
                </c:pt>
                <c:pt idx="33">
                  <c:v>0.02768635721278731</c:v>
                </c:pt>
                <c:pt idx="34">
                  <c:v>0.034695446649601454</c:v>
                </c:pt>
                <c:pt idx="35">
                  <c:v>0.042147352873403494</c:v>
                </c:pt>
                <c:pt idx="36">
                  <c:v>0.04963171470157347</c:v>
                </c:pt>
                <c:pt idx="37">
                  <c:v>0.056655152362647794</c:v>
                </c:pt>
                <c:pt idx="38">
                  <c:v>0.06269179427373162</c:v>
                </c:pt>
                <c:pt idx="39">
                  <c:v>0.06724703545368857</c:v>
                </c:pt>
                <c:pt idx="40">
                  <c:v>0.06992407709523357</c:v>
                </c:pt>
                <c:pt idx="41">
                  <c:v>0.07048090927010425</c:v>
                </c:pt>
                <c:pt idx="42">
                  <c:v>0.06886640452350323</c:v>
                </c:pt>
                <c:pt idx="43">
                  <c:v>0.06522806212207119</c:v>
                </c:pt>
                <c:pt idx="44">
                  <c:v>0.05988977738257007</c:v>
                </c:pt>
                <c:pt idx="45">
                  <c:v>0.05330427946105778</c:v>
                </c:pt>
                <c:pt idx="46">
                  <c:v>0.04598991547100948</c:v>
                </c:pt>
                <c:pt idx="47">
                  <c:v>0.03846398718643051</c:v>
                </c:pt>
                <c:pt idx="48">
                  <c:v>0.031184382377800624</c:v>
                </c:pt>
                <c:pt idx="49">
                  <c:v>0.024508184923059707</c:v>
                </c:pt>
                <c:pt idx="50">
                  <c:v>0.018671375188561327</c:v>
                </c:pt>
                <c:pt idx="51">
                  <c:v>0.013788995154201655</c:v>
                </c:pt>
                <c:pt idx="52">
                  <c:v>0.009871430400857549</c:v>
                </c:pt>
                <c:pt idx="53">
                  <c:v>0.006850443874224906</c:v>
                </c:pt>
                <c:pt idx="54">
                  <c:v>0.004608382225970244</c:v>
                </c:pt>
                <c:pt idx="55">
                  <c:v>0.0030051726601053506</c:v>
                </c:pt>
                <c:pt idx="56">
                  <c:v>0.0018996846833436486</c:v>
                </c:pt>
                <c:pt idx="57">
                  <c:v>0.00116408520321251</c:v>
                </c:pt>
                <c:pt idx="58">
                  <c:v>0.0006914792821568548</c:v>
                </c:pt>
                <c:pt idx="59">
                  <c:v>0.00039816651304949783</c:v>
                </c:pt>
                <c:pt idx="60">
                  <c:v>0.00022224983485251524</c:v>
                </c:pt>
                <c:pt idx="61">
                  <c:v>0.00012025670990294467</c:v>
                </c:pt>
                <c:pt idx="62">
                  <c:v>6.307661000386512E-05</c:v>
                </c:pt>
                <c:pt idx="63">
                  <c:v>3.207144493991231E-05</c:v>
                </c:pt>
                <c:pt idx="64">
                  <c:v>1.580737896721252E-05</c:v>
                </c:pt>
                <c:pt idx="65">
                  <c:v>7.552528264548277E-06</c:v>
                </c:pt>
                <c:pt idx="66">
                  <c:v>3.497969424786161E-06</c:v>
                </c:pt>
                <c:pt idx="67">
                  <c:v>1.5704742307827386E-06</c:v>
                </c:pt>
                <c:pt idx="68">
                  <c:v>6.834972570209658E-07</c:v>
                </c:pt>
                <c:pt idx="69">
                  <c:v>2.883592539054383E-07</c:v>
                </c:pt>
                <c:pt idx="70">
                  <c:v>1.1792942095093087E-07</c:v>
                </c:pt>
                <c:pt idx="71">
                  <c:v>4.675215077133211E-08</c:v>
                </c:pt>
                <c:pt idx="72">
                  <c:v>1.7966859816750797E-08</c:v>
                </c:pt>
                <c:pt idx="73">
                  <c:v>6.693201806326753E-09</c:v>
                </c:pt>
                <c:pt idx="74">
                  <c:v>2.4170565737515455E-09</c:v>
                </c:pt>
                <c:pt idx="75">
                  <c:v>8.461178700840273E-10</c:v>
                </c:pt>
                <c:pt idx="76">
                  <c:v>2.8712173860101645E-10</c:v>
                </c:pt>
                <c:pt idx="77">
                  <c:v>9.444792880543423E-11</c:v>
                </c:pt>
                <c:pt idx="78">
                  <c:v>3.011687855560107E-11</c:v>
                </c:pt>
                <c:pt idx="79">
                  <c:v>9.309334438728368E-12</c:v>
                </c:pt>
                <c:pt idx="80">
                  <c:v>2.7894492432108388E-12</c:v>
                </c:pt>
                <c:pt idx="81">
                  <c:v>8.102321088426043E-13</c:v>
                </c:pt>
                <c:pt idx="82">
                  <c:v>2.2813482837708427E-13</c:v>
                </c:pt>
                <c:pt idx="83">
                  <c:v>6.22679962123269E-14</c:v>
                </c:pt>
                <c:pt idx="84">
                  <c:v>1.6475148741492E-14</c:v>
                </c:pt>
                <c:pt idx="85">
                  <c:v>4.225566626759397E-15</c:v>
                </c:pt>
                <c:pt idx="86">
                  <c:v>1.0505862664325168E-15</c:v>
                </c:pt>
                <c:pt idx="87">
                  <c:v>2.5320346263475467E-16</c:v>
                </c:pt>
                <c:pt idx="88">
                  <c:v>5.91559887246427E-17</c:v>
                </c:pt>
                <c:pt idx="89">
                  <c:v>1.3397351449661712E-17</c:v>
                </c:pt>
                <c:pt idx="90">
                  <c:v>2.9412391548649474E-18</c:v>
                </c:pt>
                <c:pt idx="91">
                  <c:v>-5.696056329610019E-17</c:v>
                </c:pt>
              </c:numCache>
            </c:numRef>
          </c:yVal>
          <c:smooth val="1"/>
        </c:ser>
        <c:ser>
          <c:idx val="1"/>
          <c:order val="1"/>
          <c:tx>
            <c:v>Trained Words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5'!$A$8:$A$99</c:f>
              <c:numCache>
                <c:ptCount val="9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</c:numCache>
            </c:numRef>
          </c:xVal>
          <c:yVal>
            <c:numRef>
              <c:f>'Figure 5'!$L$8:$L$99</c:f>
              <c:numCache>
                <c:ptCount val="92"/>
                <c:pt idx="0">
                  <c:v>9.872827501434676E-113</c:v>
                </c:pt>
                <c:pt idx="1">
                  <c:v>1.7816108002292096E-106</c:v>
                </c:pt>
                <c:pt idx="2">
                  <c:v>2.120393137716145E-100</c:v>
                </c:pt>
                <c:pt idx="3">
                  <c:v>1.664378928705639E-94</c:v>
                </c:pt>
                <c:pt idx="4">
                  <c:v>8.616289717037869E-89</c:v>
                </c:pt>
                <c:pt idx="5">
                  <c:v>2.941850802484818E-83</c:v>
                </c:pt>
                <c:pt idx="6">
                  <c:v>6.624502360014604E-78</c:v>
                </c:pt>
                <c:pt idx="7">
                  <c:v>9.838256483164666E-73</c:v>
                </c:pt>
                <c:pt idx="8">
                  <c:v>9.636410391758056E-68</c:v>
                </c:pt>
                <c:pt idx="9">
                  <c:v>6.225076598957227E-63</c:v>
                </c:pt>
                <c:pt idx="10">
                  <c:v>2.6522006540007934E-58</c:v>
                </c:pt>
                <c:pt idx="11">
                  <c:v>7.452471458943649E-54</c:v>
                </c:pt>
                <c:pt idx="12">
                  <c:v>1.3811044695112042E-49</c:v>
                </c:pt>
                <c:pt idx="13">
                  <c:v>1.688048831241662E-45</c:v>
                </c:pt>
                <c:pt idx="14">
                  <c:v>1.360741863114971E-41</c:v>
                </c:pt>
                <c:pt idx="15">
                  <c:v>7.234337270931549E-38</c:v>
                </c:pt>
                <c:pt idx="16">
                  <c:v>2.5366118894357067E-34</c:v>
                </c:pt>
                <c:pt idx="17">
                  <c:v>5.865993277763962E-31</c:v>
                </c:pt>
                <c:pt idx="18">
                  <c:v>8.946668871275458E-28</c:v>
                </c:pt>
                <c:pt idx="19">
                  <c:v>8.99939744540942E-25</c:v>
                </c:pt>
                <c:pt idx="20">
                  <c:v>5.970322158144883E-22</c:v>
                </c:pt>
                <c:pt idx="21">
                  <c:v>2.6122477626772063E-19</c:v>
                </c:pt>
                <c:pt idx="22">
                  <c:v>7.538123200179242E-17</c:v>
                </c:pt>
                <c:pt idx="23">
                  <c:v>1.434644712147199E-14</c:v>
                </c:pt>
                <c:pt idx="24">
                  <c:v>1.8007679742557924E-12</c:v>
                </c:pt>
                <c:pt idx="25">
                  <c:v>1.4907452024726918E-10</c:v>
                </c:pt>
                <c:pt idx="26">
                  <c:v>8.139193022579403E-09</c:v>
                </c:pt>
                <c:pt idx="27">
                  <c:v>2.930836160440231E-07</c:v>
                </c:pt>
                <c:pt idx="28">
                  <c:v>6.960396821125157E-06</c:v>
                </c:pt>
                <c:pt idx="29">
                  <c:v>0.00010902063929758682</c:v>
                </c:pt>
                <c:pt idx="30">
                  <c:v>0.0011262004963334981</c:v>
                </c:pt>
                <c:pt idx="31">
                  <c:v>0.007672819293037617</c:v>
                </c:pt>
                <c:pt idx="32">
                  <c:v>0.03447676361499129</c:v>
                </c:pt>
                <c:pt idx="33">
                  <c:v>0.10217161965230417</c:v>
                </c:pt>
                <c:pt idx="34">
                  <c:v>0.1996946042455203</c:v>
                </c:pt>
                <c:pt idx="35">
                  <c:v>0.25741547298936124</c:v>
                </c:pt>
                <c:pt idx="36">
                  <c:v>0.21884429619449153</c:v>
                </c:pt>
                <c:pt idx="37">
                  <c:v>0.12270664476744644</c:v>
                </c:pt>
                <c:pt idx="38">
                  <c:v>0.045376729994833186</c:v>
                </c:pt>
                <c:pt idx="39">
                  <c:v>0.01106701697993844</c:v>
                </c:pt>
                <c:pt idx="40">
                  <c:v>0.0017801648531366497</c:v>
                </c:pt>
                <c:pt idx="41">
                  <c:v>0.00018885223713044458</c:v>
                </c:pt>
                <c:pt idx="42">
                  <c:v>1.3213452595755082E-05</c:v>
                </c:pt>
                <c:pt idx="43">
                  <c:v>6.097372865597176E-07</c:v>
                </c:pt>
                <c:pt idx="44">
                  <c:v>1.855673056755347E-08</c:v>
                </c:pt>
                <c:pt idx="45">
                  <c:v>3.7247097524351614E-10</c:v>
                </c:pt>
                <c:pt idx="46">
                  <c:v>4.930780566104977E-12</c:v>
                </c:pt>
                <c:pt idx="47">
                  <c:v>4.3049804223004075E-14</c:v>
                </c:pt>
                <c:pt idx="48">
                  <c:v>2.478899680528275E-16</c:v>
                </c:pt>
                <c:pt idx="49">
                  <c:v>9.414103915260093E-19</c:v>
                </c:pt>
                <c:pt idx="50">
                  <c:v>2.357932072725935E-21</c:v>
                </c:pt>
                <c:pt idx="51">
                  <c:v>3.89507529472407E-24</c:v>
                </c:pt>
                <c:pt idx="52">
                  <c:v>4.2435828976470314E-27</c:v>
                </c:pt>
                <c:pt idx="53">
                  <c:v>3.049171060071003E-30</c:v>
                </c:pt>
                <c:pt idx="54">
                  <c:v>1.4449843834700019E-33</c:v>
                </c:pt>
                <c:pt idx="55">
                  <c:v>4.516237613411291E-37</c:v>
                </c:pt>
                <c:pt idx="56">
                  <c:v>9.309421174060848E-41</c:v>
                </c:pt>
                <c:pt idx="57">
                  <c:v>1.2656127463765416E-44</c:v>
                </c:pt>
                <c:pt idx="58">
                  <c:v>1.1347789387975459E-48</c:v>
                </c:pt>
                <c:pt idx="59">
                  <c:v>6.710485760239667E-53</c:v>
                </c:pt>
                <c:pt idx="60">
                  <c:v>2.6171518223994927E-57</c:v>
                </c:pt>
                <c:pt idx="61">
                  <c:v>6.7318765082569775E-62</c:v>
                </c:pt>
                <c:pt idx="62">
                  <c:v>1.1420250486825757E-66</c:v>
                </c:pt>
                <c:pt idx="63">
                  <c:v>1.27775439765152E-71</c:v>
                </c:pt>
                <c:pt idx="64">
                  <c:v>9.428691032664664E-77</c:v>
                </c:pt>
                <c:pt idx="65">
                  <c:v>4.588679134725337E-82</c:v>
                </c:pt>
                <c:pt idx="66">
                  <c:v>1.4728422777018217E-87</c:v>
                </c:pt>
                <c:pt idx="67">
                  <c:v>3.1178632218238753E-93</c:v>
                </c:pt>
                <c:pt idx="68">
                  <c:v>4.353014780633147E-99</c:v>
                </c:pt>
                <c:pt idx="69">
                  <c:v>4.0082563575978266E-105</c:v>
                </c:pt>
                <c:pt idx="70">
                  <c:v>2.434182321367567E-111</c:v>
                </c:pt>
                <c:pt idx="71">
                  <c:v>9.749514363565245E-118</c:v>
                </c:pt>
                <c:pt idx="72">
                  <c:v>2.575402592395951E-124</c:v>
                </c:pt>
                <c:pt idx="73">
                  <c:v>4.4868292167143825E-131</c:v>
                </c:pt>
                <c:pt idx="74">
                  <c:v>5.155445681839801E-138</c:v>
                </c:pt>
                <c:pt idx="75">
                  <c:v>3.906835787701221E-145</c:v>
                </c:pt>
                <c:pt idx="76">
                  <c:v>1.952613846960861E-152</c:v>
                </c:pt>
                <c:pt idx="77">
                  <c:v>6.436352748104577E-160</c:v>
                </c:pt>
                <c:pt idx="78">
                  <c:v>1.3992508406611861E-167</c:v>
                </c:pt>
                <c:pt idx="79">
                  <c:v>2.006243213895995E-175</c:v>
                </c:pt>
                <c:pt idx="80">
                  <c:v>1.897159524963898E-183</c:v>
                </c:pt>
                <c:pt idx="81">
                  <c:v>1.1831951643341786E-191</c:v>
                </c:pt>
                <c:pt idx="82">
                  <c:v>4.8667740880753286E-200</c:v>
                </c:pt>
                <c:pt idx="83">
                  <c:v>1.3202563158172563E-208</c:v>
                </c:pt>
                <c:pt idx="84">
                  <c:v>2.3621506172317585E-217</c:v>
                </c:pt>
                <c:pt idx="85">
                  <c:v>2.787335100314981E-226</c:v>
                </c:pt>
                <c:pt idx="86">
                  <c:v>2.169217239391922E-235</c:v>
                </c:pt>
                <c:pt idx="87">
                  <c:v>1.1133947682681387E-244</c:v>
                </c:pt>
                <c:pt idx="88">
                  <c:v>3.7690124400928004E-254</c:v>
                </c:pt>
                <c:pt idx="89">
                  <c:v>8.414692132574871E-264</c:v>
                </c:pt>
                <c:pt idx="90">
                  <c:v>1.2390281030141102E-273</c:v>
                </c:pt>
                <c:pt idx="91">
                  <c:v>-1.0949587051621503E-281</c:v>
                </c:pt>
              </c:numCache>
            </c:numRef>
          </c:yVal>
          <c:smooth val="1"/>
        </c:ser>
        <c:axId val="40540869"/>
        <c:axId val="29323502"/>
      </c:scatterChart>
      <c:valAx>
        <c:axId val="40540869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Confidence Metric for 'p'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crossBetween val="midCat"/>
        <c:dispUnits/>
        <c:majorUnit val="10"/>
      </c:valAx>
      <c:valAx>
        <c:axId val="29323502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40869"/>
        <c:crossesAt val="-0.002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25"/>
          <c:y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= 0.85</a:t>
            </a:r>
          </a:p>
        </c:rich>
      </c:tx>
      <c:layout>
        <c:manualLayout>
          <c:xMode val="factor"/>
          <c:yMode val="factor"/>
          <c:x val="0.216"/>
          <c:y val="0.2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705"/>
          <c:w val="0.9115"/>
          <c:h val="0.70825"/>
        </c:manualLayout>
      </c:layout>
      <c:scatterChart>
        <c:scatterStyle val="smooth"/>
        <c:varyColors val="0"/>
        <c:ser>
          <c:idx val="0"/>
          <c:order val="0"/>
          <c:tx>
            <c:strRef>
              <c:f>'Figure 5'!$O$7</c:f>
              <c:strCache>
                <c:ptCount val="1"/>
                <c:pt idx="0">
                  <c:v>%sum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5'!$G$8:$G$57</c:f>
              <c:numCache>
                <c:ptCount val="50"/>
                <c:pt idx="0">
                  <c:v>4.250444473713013E-13</c:v>
                </c:pt>
                <c:pt idx="1">
                  <c:v>1.9117770702359527E-12</c:v>
                </c:pt>
                <c:pt idx="2">
                  <c:v>6.952845013919592E-12</c:v>
                </c:pt>
                <c:pt idx="3">
                  <c:v>2.352211545544292E-11</c:v>
                </c:pt>
                <c:pt idx="4">
                  <c:v>7.631499828012885E-11</c:v>
                </c:pt>
                <c:pt idx="5">
                  <c:v>2.393716518552256E-10</c:v>
                </c:pt>
                <c:pt idx="6">
                  <c:v>7.275660907073447E-10</c:v>
                </c:pt>
                <c:pt idx="7">
                  <c:v>2.144463109948325E-09</c:v>
                </c:pt>
                <c:pt idx="8">
                  <c:v>6.130808283939443E-09</c:v>
                </c:pt>
                <c:pt idx="9">
                  <c:v>1.7002638749649722E-08</c:v>
                </c:pt>
                <c:pt idx="10">
                  <c:v>4.574494400655396E-08</c:v>
                </c:pt>
                <c:pt idx="11">
                  <c:v>1.1940493803719874E-07</c:v>
                </c:pt>
                <c:pt idx="12">
                  <c:v>3.0239728067400094E-07</c:v>
                </c:pt>
                <c:pt idx="13">
                  <c:v>7.430792792202141E-07</c:v>
                </c:pt>
                <c:pt idx="14">
                  <c:v>1.7718269372141673E-06</c:v>
                </c:pt>
                <c:pt idx="15">
                  <c:v>4.099830091868279E-06</c:v>
                </c:pt>
                <c:pt idx="16">
                  <c:v>9.20663685931916E-06</c:v>
                </c:pt>
                <c:pt idx="17">
                  <c:v>2.006605214558873E-05</c:v>
                </c:pt>
                <c:pt idx="18">
                  <c:v>4.245092407832628E-05</c:v>
                </c:pt>
                <c:pt idx="19">
                  <c:v>8.718041363744334E-05</c:v>
                </c:pt>
                <c:pt idx="20">
                  <c:v>0.00017382160711056514</c:v>
                </c:pt>
                <c:pt idx="21">
                  <c:v>0.00033650606545287444</c:v>
                </c:pt>
                <c:pt idx="22">
                  <c:v>0.000632620011028027</c:v>
                </c:pt>
                <c:pt idx="23">
                  <c:v>0.0011550917600149646</c:v>
                </c:pt>
                <c:pt idx="24">
                  <c:v>0.0020487221289121984</c:v>
                </c:pt>
                <c:pt idx="25">
                  <c:v>0.003530367205007761</c:v>
                </c:pt>
                <c:pt idx="26">
                  <c:v>0.0059117082668342594</c:v>
                </c:pt>
                <c:pt idx="27">
                  <c:v>0.009621847217761754</c:v>
                </c:pt>
                <c:pt idx="28">
                  <c:v>0.015225225016935948</c:v>
                </c:pt>
                <c:pt idx="29">
                  <c:v>0.023428755401604186</c:v>
                </c:pt>
                <c:pt idx="30">
                  <c:v>0.035071163881932266</c:v>
                </c:pt>
                <c:pt idx="31">
                  <c:v>0.05108797411674722</c:v>
                </c:pt>
                <c:pt idx="32">
                  <c:v>0.0724479315747099</c:v>
                </c:pt>
                <c:pt idx="33">
                  <c:v>0.10006107778090939</c:v>
                </c:pt>
                <c:pt idx="34">
                  <c:v>0.13466477929576057</c:v>
                </c:pt>
                <c:pt idx="35">
                  <c:v>0.17670068196626598</c:v>
                </c:pt>
                <c:pt idx="36">
                  <c:v>0.2262011555744715</c:v>
                </c:pt>
                <c:pt idx="37">
                  <c:v>0.2827064947745939</c:v>
                </c:pt>
                <c:pt idx="38">
                  <c:v>0.34523251319965387</c:v>
                </c:pt>
                <c:pt idx="39">
                  <c:v>0.4123017273849909</c:v>
                </c:pt>
                <c:pt idx="40">
                  <c:v>0.48204090431334723</c:v>
                </c:pt>
                <c:pt idx="41">
                  <c:v>0.5523354409858132</c:v>
                </c:pt>
                <c:pt idx="42">
                  <c:v>0.621019742144959</c:v>
                </c:pt>
                <c:pt idx="43">
                  <c:v>0.6860753217678329</c:v>
                </c:pt>
                <c:pt idx="44">
                  <c:v>0.7458067326721841</c:v>
                </c:pt>
                <c:pt idx="45">
                  <c:v>0.7989700596805668</c:v>
                </c:pt>
                <c:pt idx="46">
                  <c:v>0.8448383640642582</c:v>
                </c:pt>
                <c:pt idx="47">
                  <c:v>0.8832006409679795</c:v>
                </c:pt>
                <c:pt idx="48">
                  <c:v>0.9143025625147596</c:v>
                </c:pt>
                <c:pt idx="49">
                  <c:v>0.9387459404690272</c:v>
                </c:pt>
              </c:numCache>
            </c:numRef>
          </c:xVal>
          <c:yVal>
            <c:numRef>
              <c:f>'Figure 5'!$O$8:$O$57</c:f>
              <c:numCache>
                <c:ptCount val="50"/>
                <c:pt idx="0">
                  <c:v>9.84672079358082E-113</c:v>
                </c:pt>
                <c:pt idx="1">
                  <c:v>1.776900673250235E-106</c:v>
                </c:pt>
                <c:pt idx="2">
                  <c:v>2.114787961170743E-100</c:v>
                </c:pt>
                <c:pt idx="3">
                  <c:v>1.659979927962764E-94</c:v>
                </c:pt>
                <c:pt idx="4">
                  <c:v>8.593522270585535E-89</c:v>
                </c:pt>
                <c:pt idx="5">
                  <c:v>2.9340802628824657E-83</c:v>
                </c:pt>
                <c:pt idx="6">
                  <c:v>6.607014535874876E-78</c:v>
                </c:pt>
                <c:pt idx="7">
                  <c:v>9.812307261565087E-73</c:v>
                </c:pt>
                <c:pt idx="8">
                  <c:v>9.611026964502671E-68</c:v>
                </c:pt>
                <c:pt idx="9">
                  <c:v>6.208711745423622E-63</c:v>
                </c:pt>
                <c:pt idx="10">
                  <c:v>2.6452495295905732E-58</c:v>
                </c:pt>
                <c:pt idx="11">
                  <c:v>7.433029421096887E-54</c:v>
                </c:pt>
                <c:pt idx="12">
                  <c:v>1.3775267466427378E-49</c:v>
                </c:pt>
                <c:pt idx="13">
                  <c:v>1.6837228780859688E-45</c:v>
                </c:pt>
                <c:pt idx="14">
                  <c:v>1.3573120270597604E-41</c:v>
                </c:pt>
                <c:pt idx="15">
                  <c:v>7.216564832173332E-38</c:v>
                </c:pt>
                <c:pt idx="16">
                  <c:v>2.530625985645386E-34</c:v>
                </c:pt>
                <c:pt idx="17">
                  <c:v>5.853012463612219E-31</c:v>
                </c:pt>
                <c:pt idx="18">
                  <c:v>8.92886421622147E-28</c:v>
                </c:pt>
                <c:pt idx="19">
                  <c:v>8.984529211992375E-25</c:v>
                </c:pt>
                <c:pt idx="20">
                  <c:v>5.963519370465798E-22</c:v>
                </c:pt>
                <c:pt idx="21">
                  <c:v>2.611303717910429E-19</c:v>
                </c:pt>
                <c:pt idx="22">
                  <c:v>7.544303185745234E-17</c:v>
                </c:pt>
                <c:pt idx="23">
                  <c:v>1.4383953857603967E-14</c:v>
                </c:pt>
                <c:pt idx="24">
                  <c:v>1.8103901591662893E-12</c:v>
                </c:pt>
                <c:pt idx="25">
                  <c:v>1.5049071280215407E-10</c:v>
                </c:pt>
                <c:pt idx="26">
                  <c:v>8.268161275440296E-09</c:v>
                </c:pt>
                <c:pt idx="27">
                  <c:v>3.005767766076915E-07</c:v>
                </c:pt>
                <c:pt idx="28">
                  <c:v>7.2425682274040745E-06</c:v>
                </c:pt>
                <c:pt idx="29">
                  <c:v>0.00011597492435790738</c:v>
                </c:pt>
                <c:pt idx="30">
                  <c:v>0.001239197409849185</c:v>
                </c:pt>
                <c:pt idx="31">
                  <c:v>0.008891727474530525</c:v>
                </c:pt>
                <c:pt idx="32">
                  <c:v>0.04327732421809494</c:v>
                </c:pt>
                <c:pt idx="33">
                  <c:v>0.1451787715590901</c:v>
                </c:pt>
                <c:pt idx="34">
                  <c:v>0.3443453235630138</c:v>
                </c:pt>
                <c:pt idx="35">
                  <c:v>0.6010801130754867</c:v>
                </c:pt>
                <c:pt idx="36">
                  <c:v>0.8193457195171793</c:v>
                </c:pt>
                <c:pt idx="37">
                  <c:v>0.9417278912270133</c:v>
                </c:pt>
                <c:pt idx="38">
                  <c:v>0.9869846315802604</c:v>
                </c:pt>
                <c:pt idx="39">
                  <c:v>0.9980223840583055</c:v>
                </c:pt>
                <c:pt idx="40">
                  <c:v>0.9997978416233075</c:v>
                </c:pt>
                <c:pt idx="41">
                  <c:v>0.9999861944786568</c:v>
                </c:pt>
                <c:pt idx="42">
                  <c:v>0.9999993729909331</c:v>
                </c:pt>
                <c:pt idx="43">
                  <c:v>0.999999981115892</c:v>
                </c:pt>
                <c:pt idx="44">
                  <c:v>0.999999999623553</c:v>
                </c:pt>
                <c:pt idx="45">
                  <c:v>0.9999999999950391</c:v>
                </c:pt>
                <c:pt idx="46">
                  <c:v>0.9999999999999568</c:v>
                </c:pt>
                <c:pt idx="47">
                  <c:v>0.9999999999999998</c:v>
                </c:pt>
                <c:pt idx="48">
                  <c:v>1</c:v>
                </c:pt>
                <c:pt idx="49">
                  <c:v>1</c:v>
                </c:pt>
              </c:numCache>
            </c:numRef>
          </c:yVal>
          <c:smooth val="1"/>
        </c:ser>
        <c:axId val="62584927"/>
        <c:axId val="26393432"/>
      </c:scatterChart>
      <c:valAx>
        <c:axId val="6258492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False Positive (Beta)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393432"/>
        <c:crosses val="autoZero"/>
        <c:crossBetween val="midCat"/>
        <c:dispUnits/>
      </c:valAx>
      <c:valAx>
        <c:axId val="263934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True Positive (1-alpha)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'Figure 6'!$B$2</c:f>
              <c:strCache>
                <c:ptCount val="1"/>
                <c:pt idx="0">
                  <c:v>Correl 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'Figure 6'!$A$3:$A$8</c:f>
              <c:numCache/>
            </c:numRef>
          </c:xVal>
          <c:yVal>
            <c:numRef>
              <c:f>'Figure 6'!$B$3:$B$8</c:f>
              <c:numCache/>
            </c:numRef>
          </c:yVal>
          <c:smooth val="1"/>
        </c:ser>
        <c:ser>
          <c:idx val="1"/>
          <c:order val="1"/>
          <c:tx>
            <c:strRef>
              <c:f>'Figure 6'!$C$2</c:f>
              <c:strCache>
                <c:ptCount val="1"/>
                <c:pt idx="0">
                  <c:v>&gt;-75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'Figure 6'!$A$3:$A$8</c:f>
              <c:numCache/>
            </c:numRef>
          </c:xVal>
          <c:yVal>
            <c:numRef>
              <c:f>'Figure 6'!$C$3:$C$8</c:f>
              <c:numCache/>
            </c:numRef>
          </c:yVal>
          <c:smooth val="1"/>
        </c:ser>
        <c:ser>
          <c:idx val="2"/>
          <c:order val="2"/>
          <c:tx>
            <c:strRef>
              <c:f>'Figure 6'!$D$2</c:f>
              <c:strCache>
                <c:ptCount val="1"/>
                <c:pt idx="0">
                  <c:v>Bravo 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6'!$A$3:$A$8</c:f>
              <c:numCache/>
            </c:numRef>
          </c:xVal>
          <c:yVal>
            <c:numRef>
              <c:f>'Figure 6'!$D$3:$D$8</c:f>
              <c:numCache/>
            </c:numRef>
          </c:yVal>
          <c:smooth val="1"/>
        </c:ser>
        <c:ser>
          <c:idx val="3"/>
          <c:order val="3"/>
          <c:tx>
            <c:v>normalized SOL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'Figure 6'!$A$3:$A$8</c:f>
              <c:numCache/>
            </c:numRef>
          </c:xVal>
          <c:yVal>
            <c:numRef>
              <c:f>'Figure 6'!$E$3:$E$8</c:f>
              <c:numCache/>
            </c:numRef>
          </c:yVal>
          <c:smooth val="1"/>
        </c:ser>
        <c:axId val="36214297"/>
        <c:axId val="57493218"/>
      </c:scatterChart>
      <c:valAx>
        <c:axId val="36214297"/>
        <c:scaling>
          <c:orientation val="minMax"/>
          <c:max val="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7493218"/>
        <c:crosses val="autoZero"/>
        <c:crossBetween val="midCat"/>
        <c:dispUnits/>
      </c:valAx>
      <c:valAx>
        <c:axId val="57493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14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'Figure 7'!$B$2</c:f>
              <c:strCache>
                <c:ptCount val="1"/>
                <c:pt idx="0">
                  <c:v>Correl 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'Figure 7'!$A$3:$A$8</c:f>
              <c:numCache/>
            </c:numRef>
          </c:xVal>
          <c:yVal>
            <c:numRef>
              <c:f>'Figure 7'!$B$3:$B$8</c:f>
              <c:numCache/>
            </c:numRef>
          </c:yVal>
          <c:smooth val="1"/>
        </c:ser>
        <c:ser>
          <c:idx val="1"/>
          <c:order val="1"/>
          <c:tx>
            <c:strRef>
              <c:f>'Figure 7'!$C$2</c:f>
              <c:strCache>
                <c:ptCount val="1"/>
                <c:pt idx="0">
                  <c:v>&gt;-75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'Figure 7'!$A$3:$A$8</c:f>
              <c:numCache/>
            </c:numRef>
          </c:xVal>
          <c:yVal>
            <c:numRef>
              <c:f>'Figure 7'!$C$3:$C$8</c:f>
              <c:numCache/>
            </c:numRef>
          </c:yVal>
          <c:smooth val="1"/>
        </c:ser>
        <c:ser>
          <c:idx val="2"/>
          <c:order val="2"/>
          <c:tx>
            <c:strRef>
              <c:f>'Figure 7'!$D$2</c:f>
              <c:strCache>
                <c:ptCount val="1"/>
                <c:pt idx="0">
                  <c:v>Bravo 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7'!$A$3:$A$8</c:f>
              <c:numCache/>
            </c:numRef>
          </c:xVal>
          <c:yVal>
            <c:numRef>
              <c:f>'Figure 7'!$D$3:$D$8</c:f>
              <c:numCache/>
            </c:numRef>
          </c:yVal>
          <c:smooth val="1"/>
        </c:ser>
        <c:axId val="47676915"/>
        <c:axId val="26439052"/>
      </c:scatterChart>
      <c:scatterChart>
        <c:scatterStyle val="lineMarker"/>
        <c:varyColors val="0"/>
        <c:ser>
          <c:idx val="3"/>
          <c:order val="3"/>
          <c:tx>
            <c:strRef>
              <c:f>'Figure 7'!$E$2</c:f>
              <c:strCache>
                <c:ptCount val="1"/>
                <c:pt idx="0">
                  <c:v>SAFTE Model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7'!$A$3:$A$8</c:f>
              <c:numCache/>
            </c:numRef>
          </c:xVal>
          <c:yVal>
            <c:numRef>
              <c:f>'Figure 7'!$E$3:$E$8</c:f>
              <c:numCache/>
            </c:numRef>
          </c:yVal>
          <c:smooth val="0"/>
        </c:ser>
        <c:axId val="36624877"/>
        <c:axId val="61188438"/>
      </c:scatterChart>
      <c:valAx>
        <c:axId val="47676915"/>
        <c:scaling>
          <c:orientation val="minMax"/>
          <c:max val="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6439052"/>
        <c:crosses val="autoZero"/>
        <c:crossBetween val="midCat"/>
        <c:dispUnits/>
      </c:valAx>
      <c:valAx>
        <c:axId val="26439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76915"/>
        <c:crosses val="autoZero"/>
        <c:crossBetween val="midCat"/>
        <c:dispUnits/>
      </c:valAx>
      <c:valAx>
        <c:axId val="36624877"/>
        <c:scaling>
          <c:orientation val="minMax"/>
        </c:scaling>
        <c:axPos val="b"/>
        <c:delete val="1"/>
        <c:majorTickMark val="in"/>
        <c:minorTickMark val="none"/>
        <c:tickLblPos val="nextTo"/>
        <c:crossAx val="61188438"/>
        <c:crosses val="max"/>
        <c:crossBetween val="midCat"/>
        <c:dispUnits/>
      </c:valAx>
      <c:valAx>
        <c:axId val="61188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6248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2"/>
          <c:tx>
            <c:strRef>
              <c:f>'Figure 4'!$E$1</c:f>
              <c:strCache>
                <c:ptCount val="1"/>
                <c:pt idx="0">
                  <c:v>SOL2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'Figure 4'!$A$2:$A$7</c:f>
              <c:numCache>
                <c:ptCount val="6"/>
                <c:pt idx="0">
                  <c:v>4.5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</c:numCache>
            </c:numRef>
          </c:xVal>
          <c:yVal>
            <c:numRef>
              <c:f>'Figure 4'!$E$2:$E$7</c:f>
              <c:numCache>
                <c:ptCount val="6"/>
                <c:pt idx="0">
                  <c:v>12.5</c:v>
                </c:pt>
                <c:pt idx="1">
                  <c:v>11</c:v>
                </c:pt>
                <c:pt idx="2">
                  <c:v>13.5</c:v>
                </c:pt>
                <c:pt idx="3">
                  <c:v>8.666666666666666</c:v>
                </c:pt>
                <c:pt idx="4">
                  <c:v>6.666666666666667</c:v>
                </c:pt>
                <c:pt idx="5">
                  <c:v>7.5</c:v>
                </c:pt>
              </c:numCache>
            </c:numRef>
          </c:yVal>
          <c:smooth val="1"/>
        </c:ser>
        <c:axId val="13825031"/>
        <c:axId val="57316416"/>
      </c:scatterChart>
      <c:scatterChart>
        <c:scatterStyle val="lineMarker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FAA 'p'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4'!$A$2:$A$7</c:f>
              <c:numCache>
                <c:ptCount val="6"/>
                <c:pt idx="0">
                  <c:v>4.5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</c:numCache>
            </c:numRef>
          </c:xVal>
          <c:yVal>
            <c:numRef>
              <c:f>'Figure 4'!$C$2:$C$7</c:f>
              <c:numCache>
                <c:ptCount val="6"/>
                <c:pt idx="0">
                  <c:v>1</c:v>
                </c:pt>
                <c:pt idx="1">
                  <c:v>0.8880630008465299</c:v>
                </c:pt>
                <c:pt idx="2">
                  <c:v>0.8785679184567154</c:v>
                </c:pt>
                <c:pt idx="3">
                  <c:v>0.8193593183842974</c:v>
                </c:pt>
                <c:pt idx="4">
                  <c:v>0.7915374362554162</c:v>
                </c:pt>
                <c:pt idx="5">
                  <c:v>0.8198619427619264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FAA 't'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4'!$A$2:$A$7</c:f>
              <c:numCache>
                <c:ptCount val="6"/>
                <c:pt idx="0">
                  <c:v>4.5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</c:numCache>
            </c:numRef>
          </c:xVal>
          <c:yVal>
            <c:numRef>
              <c:f>'Figure 4'!$D$2:$D$7</c:f>
              <c:numCache>
                <c:ptCount val="6"/>
                <c:pt idx="0">
                  <c:v>1</c:v>
                </c:pt>
                <c:pt idx="1">
                  <c:v>0.9241684329828291</c:v>
                </c:pt>
                <c:pt idx="2">
                  <c:v>0.9267030320055648</c:v>
                </c:pt>
                <c:pt idx="3">
                  <c:v>0.9080766393775382</c:v>
                </c:pt>
                <c:pt idx="4">
                  <c:v>0.9141772047323689</c:v>
                </c:pt>
                <c:pt idx="5">
                  <c:v>0.9247232676352701</c:v>
                </c:pt>
              </c:numCache>
            </c:numRef>
          </c:yVal>
          <c:smooth val="0"/>
        </c:ser>
        <c:axId val="46085697"/>
        <c:axId val="12118090"/>
      </c:scatterChart>
      <c:val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6416"/>
        <c:crosses val="autoZero"/>
        <c:crossBetween val="midCat"/>
        <c:dispUnits/>
      </c:valAx>
      <c:valAx>
        <c:axId val="57316416"/>
        <c:scaling>
          <c:orientation val="minMax"/>
          <c:max val="14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25031"/>
        <c:crosses val="autoZero"/>
        <c:crossBetween val="midCat"/>
        <c:dispUnits/>
      </c:valAx>
      <c:valAx>
        <c:axId val="46085697"/>
        <c:scaling>
          <c:orientation val="minMax"/>
        </c:scaling>
        <c:axPos val="b"/>
        <c:delete val="1"/>
        <c:majorTickMark val="in"/>
        <c:minorTickMark val="none"/>
        <c:tickLblPos val="nextTo"/>
        <c:crossAx val="12118090"/>
        <c:crosses val="max"/>
        <c:crossBetween val="midCat"/>
        <c:dispUnits/>
      </c:valAx>
      <c:valAx>
        <c:axId val="12118090"/>
        <c:scaling>
          <c:orientation val="minMax"/>
          <c:max val="1.05"/>
          <c:min val="0.75"/>
        </c:scaling>
        <c:axPos val="l"/>
        <c:delete val="0"/>
        <c:numFmt formatCode="General" sourceLinked="1"/>
        <c:majorTickMark val="in"/>
        <c:minorTickMark val="none"/>
        <c:tickLblPos val="nextTo"/>
        <c:crossAx val="460856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447675</xdr:colOff>
      <xdr:row>2</xdr:row>
      <xdr:rowOff>142875</xdr:rowOff>
    </xdr:from>
    <xdr:to>
      <xdr:col>27</xdr:col>
      <xdr:colOff>590550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3077825" y="466725"/>
        <a:ext cx="6238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26</xdr:row>
      <xdr:rowOff>0</xdr:rowOff>
    </xdr:from>
    <xdr:to>
      <xdr:col>28</xdr:col>
      <xdr:colOff>19050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3096875" y="4210050"/>
        <a:ext cx="62579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12</xdr:row>
      <xdr:rowOff>38100</xdr:rowOff>
    </xdr:from>
    <xdr:to>
      <xdr:col>10</xdr:col>
      <xdr:colOff>323850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809625" y="1981200"/>
        <a:ext cx="5610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114300</xdr:rowOff>
    </xdr:from>
    <xdr:to>
      <xdr:col>10</xdr:col>
      <xdr:colOff>333375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752600" y="15716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9525</xdr:rowOff>
    </xdr:from>
    <xdr:to>
      <xdr:col>7</xdr:col>
      <xdr:colOff>523875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1609725" y="14668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="75" zoomScaleNormal="75" workbookViewId="0" topLeftCell="L1">
      <selection activeCell="M8" sqref="M8"/>
    </sheetView>
  </sheetViews>
  <sheetFormatPr defaultColWidth="9.140625" defaultRowHeight="12.75"/>
  <cols>
    <col min="3" max="4" width="12.421875" style="0" bestFit="1" customWidth="1"/>
    <col min="5" max="7" width="12.421875" style="0" customWidth="1"/>
    <col min="10" max="12" width="12.421875" style="0" bestFit="1" customWidth="1"/>
    <col min="13" max="13" width="13.57421875" style="0" customWidth="1"/>
    <col min="16" max="16" width="12.421875" style="0" bestFit="1" customWidth="1"/>
  </cols>
  <sheetData>
    <row r="1" spans="11:13" ht="12.75">
      <c r="K1" t="s">
        <v>7</v>
      </c>
      <c r="L1" t="s">
        <v>7</v>
      </c>
      <c r="M1" t="s">
        <v>8</v>
      </c>
    </row>
    <row r="2" spans="10:15" ht="12.75">
      <c r="J2" t="s">
        <v>9</v>
      </c>
      <c r="L2">
        <v>2</v>
      </c>
      <c r="O2">
        <v>0.0012</v>
      </c>
    </row>
    <row r="3" spans="10:13" ht="12.75">
      <c r="J3" t="s">
        <v>10</v>
      </c>
      <c r="L3">
        <v>81.51</v>
      </c>
      <c r="M3">
        <v>70.22</v>
      </c>
    </row>
    <row r="4" spans="10:13" ht="12.75">
      <c r="J4" t="s">
        <v>11</v>
      </c>
      <c r="L4">
        <v>11.34</v>
      </c>
      <c r="M4">
        <v>3.1</v>
      </c>
    </row>
    <row r="5" spans="10:12" ht="12.75">
      <c r="J5" t="s">
        <v>12</v>
      </c>
      <c r="L5">
        <v>0</v>
      </c>
    </row>
    <row r="7" spans="1:16" ht="12.75">
      <c r="A7" t="s">
        <v>13</v>
      </c>
      <c r="D7" t="s">
        <v>14</v>
      </c>
      <c r="E7" t="s">
        <v>15</v>
      </c>
      <c r="F7" t="s">
        <v>16</v>
      </c>
      <c r="G7" t="s">
        <v>17</v>
      </c>
      <c r="L7" t="s">
        <v>18</v>
      </c>
      <c r="M7" t="s">
        <v>19</v>
      </c>
      <c r="N7" t="s">
        <v>16</v>
      </c>
      <c r="O7" t="s">
        <v>20</v>
      </c>
      <c r="P7" t="s">
        <v>21</v>
      </c>
    </row>
    <row r="8" spans="1:16" ht="12.75">
      <c r="A8">
        <f>$L$5</f>
        <v>0</v>
      </c>
      <c r="B8">
        <f aca="true" t="shared" si="0" ref="B8:B39">1/($L$4*2.5)</f>
        <v>0.03527336860670194</v>
      </c>
      <c r="C8">
        <f aca="true" t="shared" si="1" ref="C8:C39">EXP(-((A8-$L$3)^2/(2*$L$4^2)))</f>
        <v>6.040979196714485E-12</v>
      </c>
      <c r="D8">
        <f aca="true" t="shared" si="2" ref="D8:D39">B8*C8*(A9-A8)</f>
        <v>4.2617137190225644E-13</v>
      </c>
      <c r="E8">
        <f aca="true" t="shared" si="3" ref="E8:E39">D8/MAX(D$8:D$99)</f>
        <v>6.0466213662062485E-12</v>
      </c>
      <c r="F8">
        <f>E8</f>
        <v>6.0466213662062485E-12</v>
      </c>
      <c r="G8">
        <f aca="true" t="shared" si="4" ref="G8:G39">F8/(SUM(E$8:E$99))</f>
        <v>4.250444473713013E-13</v>
      </c>
      <c r="J8">
        <f aca="true" t="shared" si="5" ref="J8:J39">1/($M$4*2.5)</f>
        <v>0.12903225806451613</v>
      </c>
      <c r="K8">
        <f aca="true" t="shared" si="6" ref="K8:K39">EXP(-((A8-$M$3)^2/(2*$M$4^2)))</f>
        <v>3.825720656805937E-112</v>
      </c>
      <c r="L8">
        <f aca="true" t="shared" si="7" ref="L8:L39">J8*K8*(A9-A8)</f>
        <v>9.872827501434676E-113</v>
      </c>
      <c r="M8">
        <f aca="true" t="shared" si="8" ref="M8:M39">L8/MAX(L$8:L$99)</f>
        <v>3.8353667659452277E-112</v>
      </c>
      <c r="N8">
        <f>M8</f>
        <v>3.8353667659452277E-112</v>
      </c>
      <c r="O8">
        <f aca="true" t="shared" si="9" ref="O8:O39">N8/(SUM(M$8:M$99))</f>
        <v>9.84672079358082E-113</v>
      </c>
      <c r="P8">
        <v>0</v>
      </c>
    </row>
    <row r="9" spans="1:16" ht="12.75">
      <c r="A9">
        <f aca="true" t="shared" si="10" ref="A9:A40">A8+$L$2</f>
        <v>2</v>
      </c>
      <c r="B9">
        <f t="shared" si="0"/>
        <v>0.03527336860670194</v>
      </c>
      <c r="C9">
        <f t="shared" si="1"/>
        <v>2.113030978606435E-11</v>
      </c>
      <c r="D9">
        <f t="shared" si="2"/>
        <v>1.4906744117152979E-12</v>
      </c>
      <c r="E9">
        <f t="shared" si="3"/>
        <v>2.115004512785981E-11</v>
      </c>
      <c r="F9">
        <f aca="true" t="shared" si="11" ref="F9:F40">E9+F8</f>
        <v>2.719666649406606E-11</v>
      </c>
      <c r="G9">
        <f t="shared" si="4"/>
        <v>1.9117770702359527E-12</v>
      </c>
      <c r="J9">
        <f t="shared" si="5"/>
        <v>0.12903225806451613</v>
      </c>
      <c r="K9">
        <f t="shared" si="6"/>
        <v>6.903741850888187E-106</v>
      </c>
      <c r="L9">
        <f t="shared" si="7"/>
        <v>1.7816108002292096E-106</v>
      </c>
      <c r="M9">
        <f t="shared" si="8"/>
        <v>6.921148832039487E-106</v>
      </c>
      <c r="N9">
        <f aca="true" t="shared" si="12" ref="N9:N40">M9+N8</f>
        <v>6.921152667406253E-106</v>
      </c>
      <c r="O9">
        <f t="shared" si="9"/>
        <v>1.776900673250235E-106</v>
      </c>
      <c r="P9">
        <f aca="true" t="shared" si="13" ref="P9:P40">P8+(G9-G8)*(O9)</f>
        <v>2.6417761985112867E-118</v>
      </c>
    </row>
    <row r="10" spans="1:16" ht="12.75">
      <c r="A10">
        <f t="shared" si="10"/>
        <v>4</v>
      </c>
      <c r="B10">
        <f t="shared" si="0"/>
        <v>0.03527336860670194</v>
      </c>
      <c r="C10">
        <f t="shared" si="1"/>
        <v>7.164659311597749E-11</v>
      </c>
      <c r="D10">
        <f t="shared" si="2"/>
        <v>5.0544333767885356E-12</v>
      </c>
      <c r="E10">
        <f t="shared" si="3"/>
        <v>7.171350978771303E-11</v>
      </c>
      <c r="F10">
        <f t="shared" si="11"/>
        <v>9.891017628177908E-11</v>
      </c>
      <c r="G10">
        <f t="shared" si="4"/>
        <v>6.952845013919592E-12</v>
      </c>
      <c r="J10">
        <f t="shared" si="5"/>
        <v>0.12903225806451613</v>
      </c>
      <c r="K10">
        <f t="shared" si="6"/>
        <v>8.216523408650062E-100</v>
      </c>
      <c r="L10">
        <f t="shared" si="7"/>
        <v>2.120393137716145E-100</v>
      </c>
      <c r="M10">
        <f t="shared" si="8"/>
        <v>8.237240415628702E-100</v>
      </c>
      <c r="N10">
        <f t="shared" si="12"/>
        <v>8.237247336781369E-100</v>
      </c>
      <c r="O10">
        <f t="shared" si="9"/>
        <v>2.114787961170743E-100</v>
      </c>
      <c r="P10">
        <f t="shared" si="13"/>
        <v>1.0660792440522112E-111</v>
      </c>
    </row>
    <row r="11" spans="1:16" ht="12.75">
      <c r="A11">
        <f t="shared" si="10"/>
        <v>6</v>
      </c>
      <c r="B11">
        <f t="shared" si="0"/>
        <v>0.03527336860670194</v>
      </c>
      <c r="C11">
        <f t="shared" si="1"/>
        <v>2.3549212008536164E-10</v>
      </c>
      <c r="D11">
        <f t="shared" si="2"/>
        <v>1.6613200711489355E-11</v>
      </c>
      <c r="E11">
        <f t="shared" si="3"/>
        <v>2.357120656293256E-10</v>
      </c>
      <c r="F11">
        <f t="shared" si="11"/>
        <v>3.346222419111047E-10</v>
      </c>
      <c r="G11">
        <f t="shared" si="4"/>
        <v>2.352211545544292E-11</v>
      </c>
      <c r="J11">
        <f t="shared" si="5"/>
        <v>0.12903225806451613</v>
      </c>
      <c r="K11">
        <f t="shared" si="6"/>
        <v>6.449468348734351E-94</v>
      </c>
      <c r="L11">
        <f t="shared" si="7"/>
        <v>1.664378928705639E-94</v>
      </c>
      <c r="M11">
        <f t="shared" si="8"/>
        <v>6.46572993214913E-94</v>
      </c>
      <c r="N11">
        <f t="shared" si="12"/>
        <v>6.465738169396467E-94</v>
      </c>
      <c r="O11">
        <f t="shared" si="9"/>
        <v>1.659979927962764E-94</v>
      </c>
      <c r="P11">
        <f t="shared" si="13"/>
        <v>2.7504667014707892E-105</v>
      </c>
    </row>
    <row r="12" spans="1:16" ht="12.75">
      <c r="A12">
        <f t="shared" si="10"/>
        <v>8</v>
      </c>
      <c r="B12">
        <f t="shared" si="0"/>
        <v>0.03527336860670194</v>
      </c>
      <c r="C12">
        <f t="shared" si="1"/>
        <v>7.503231929057929E-10</v>
      </c>
      <c r="D12">
        <f t="shared" si="2"/>
        <v>5.293285311504712E-11</v>
      </c>
      <c r="E12">
        <f t="shared" si="3"/>
        <v>7.510239817166993E-10</v>
      </c>
      <c r="F12">
        <f t="shared" si="11"/>
        <v>1.085646223627804E-09</v>
      </c>
      <c r="G12">
        <f t="shared" si="4"/>
        <v>7.631499828012885E-11</v>
      </c>
      <c r="J12">
        <f t="shared" si="5"/>
        <v>0.12903225806451613</v>
      </c>
      <c r="K12">
        <f t="shared" si="6"/>
        <v>3.3388122653521744E-88</v>
      </c>
      <c r="L12">
        <f t="shared" si="7"/>
        <v>8.616289717037869E-89</v>
      </c>
      <c r="M12">
        <f t="shared" si="8"/>
        <v>3.3472306916818373E-88</v>
      </c>
      <c r="N12">
        <f t="shared" si="12"/>
        <v>3.3472371574200065E-88</v>
      </c>
      <c r="O12">
        <f t="shared" si="9"/>
        <v>8.593522270585535E-89</v>
      </c>
      <c r="P12">
        <f t="shared" si="13"/>
        <v>4.5367708932902126E-99</v>
      </c>
    </row>
    <row r="13" spans="1:16" ht="12.75">
      <c r="A13">
        <f t="shared" si="10"/>
        <v>10</v>
      </c>
      <c r="B13">
        <f t="shared" si="0"/>
        <v>0.03527336860670194</v>
      </c>
      <c r="C13">
        <f t="shared" si="1"/>
        <v>2.317456111295968E-09</v>
      </c>
      <c r="D13">
        <f t="shared" si="2"/>
        <v>1.6348896728719352E-10</v>
      </c>
      <c r="E13">
        <f t="shared" si="3"/>
        <v>2.319620574993636E-09</v>
      </c>
      <c r="F13">
        <f t="shared" si="11"/>
        <v>3.4052667986214402E-09</v>
      </c>
      <c r="G13">
        <f t="shared" si="4"/>
        <v>2.393716518552256E-10</v>
      </c>
      <c r="J13">
        <f t="shared" si="5"/>
        <v>0.12903225806451613</v>
      </c>
      <c r="K13">
        <f t="shared" si="6"/>
        <v>1.1399671859628669E-82</v>
      </c>
      <c r="L13">
        <f t="shared" si="7"/>
        <v>2.941850802484818E-83</v>
      </c>
      <c r="M13">
        <f t="shared" si="8"/>
        <v>1.1428414804755743E-82</v>
      </c>
      <c r="N13">
        <f t="shared" si="12"/>
        <v>1.1428448277127317E-82</v>
      </c>
      <c r="O13">
        <f t="shared" si="9"/>
        <v>2.9340802628824657E-83</v>
      </c>
      <c r="P13">
        <f t="shared" si="13"/>
        <v>4.784217626634443E-93</v>
      </c>
    </row>
    <row r="14" spans="1:16" ht="12.75">
      <c r="A14">
        <f t="shared" si="10"/>
        <v>12</v>
      </c>
      <c r="B14">
        <f t="shared" si="0"/>
        <v>0.03527336860670194</v>
      </c>
      <c r="C14">
        <f t="shared" si="1"/>
        <v>6.938503648963276E-09</v>
      </c>
      <c r="D14">
        <f t="shared" si="2"/>
        <v>4.894887935776562E-10</v>
      </c>
      <c r="E14">
        <f t="shared" si="3"/>
        <v>6.944984090681725E-09</v>
      </c>
      <c r="F14">
        <f t="shared" si="11"/>
        <v>1.0350250889303166E-08</v>
      </c>
      <c r="G14">
        <f t="shared" si="4"/>
        <v>7.275660907073447E-10</v>
      </c>
      <c r="J14">
        <f t="shared" si="5"/>
        <v>0.12903225806451613</v>
      </c>
      <c r="K14">
        <f t="shared" si="6"/>
        <v>2.5669946645056593E-77</v>
      </c>
      <c r="L14">
        <f t="shared" si="7"/>
        <v>6.624502360014604E-78</v>
      </c>
      <c r="M14">
        <f t="shared" si="8"/>
        <v>2.5734670426312678E-77</v>
      </c>
      <c r="N14">
        <f t="shared" si="12"/>
        <v>2.573478471079545E-77</v>
      </c>
      <c r="O14">
        <f t="shared" si="9"/>
        <v>6.607014535874876E-78</v>
      </c>
      <c r="P14">
        <f t="shared" si="13"/>
        <v>3.2255125380468563E-87</v>
      </c>
    </row>
    <row r="15" spans="1:16" ht="12.75">
      <c r="A15">
        <f t="shared" si="10"/>
        <v>14</v>
      </c>
      <c r="B15">
        <f t="shared" si="0"/>
        <v>0.03527336860670194</v>
      </c>
      <c r="C15">
        <f t="shared" si="1"/>
        <v>2.013776552089468E-08</v>
      </c>
      <c r="D15">
        <f t="shared" si="2"/>
        <v>1.4206536522677022E-09</v>
      </c>
      <c r="E15">
        <f t="shared" si="3"/>
        <v>2.0156573843610983E-08</v>
      </c>
      <c r="F15">
        <f t="shared" si="11"/>
        <v>3.050682473291415E-08</v>
      </c>
      <c r="G15">
        <f t="shared" si="4"/>
        <v>2.144463109948325E-09</v>
      </c>
      <c r="J15">
        <f t="shared" si="5"/>
        <v>0.12903225806451613</v>
      </c>
      <c r="K15">
        <f t="shared" si="6"/>
        <v>3.812324387226308E-72</v>
      </c>
      <c r="L15">
        <f t="shared" si="7"/>
        <v>9.838256483164666E-73</v>
      </c>
      <c r="M15">
        <f t="shared" si="8"/>
        <v>3.8219367192318205E-72</v>
      </c>
      <c r="N15">
        <f t="shared" si="12"/>
        <v>3.8219624540165314E-72</v>
      </c>
      <c r="O15">
        <f t="shared" si="9"/>
        <v>9.812307261565087E-73</v>
      </c>
      <c r="P15">
        <f t="shared" si="13"/>
        <v>1.3903061165913578E-81</v>
      </c>
    </row>
    <row r="16" spans="1:16" ht="12.75">
      <c r="A16">
        <f t="shared" si="10"/>
        <v>16</v>
      </c>
      <c r="B16">
        <f t="shared" si="0"/>
        <v>0.03527336860670194</v>
      </c>
      <c r="C16">
        <f t="shared" si="1"/>
        <v>5.6656258929944295E-08</v>
      </c>
      <c r="D16">
        <f t="shared" si="2"/>
        <v>3.996914210225347E-09</v>
      </c>
      <c r="E16">
        <f t="shared" si="3"/>
        <v>5.670917489029487E-08</v>
      </c>
      <c r="F16">
        <f t="shared" si="11"/>
        <v>8.721599962320902E-08</v>
      </c>
      <c r="G16">
        <f t="shared" si="4"/>
        <v>6.130808283939443E-09</v>
      </c>
      <c r="J16">
        <f t="shared" si="5"/>
        <v>0.12903225806451613</v>
      </c>
      <c r="K16">
        <f t="shared" si="6"/>
        <v>3.7341090268062465E-67</v>
      </c>
      <c r="L16">
        <f t="shared" si="7"/>
        <v>9.636410391758056E-68</v>
      </c>
      <c r="M16">
        <f t="shared" si="8"/>
        <v>3.743524147888468E-67</v>
      </c>
      <c r="N16">
        <f t="shared" si="12"/>
        <v>3.743562367513009E-67</v>
      </c>
      <c r="O16">
        <f t="shared" si="9"/>
        <v>9.611026964502671E-68</v>
      </c>
      <c r="P16">
        <f t="shared" si="13"/>
        <v>3.831300998765539E-76</v>
      </c>
    </row>
    <row r="17" spans="1:16" ht="12.75">
      <c r="A17">
        <f t="shared" si="10"/>
        <v>18</v>
      </c>
      <c r="B17">
        <f t="shared" si="0"/>
        <v>0.03527336860670194</v>
      </c>
      <c r="C17">
        <f t="shared" si="1"/>
        <v>1.5451678543206629E-07</v>
      </c>
      <c r="D17">
        <f t="shared" si="2"/>
        <v>1.0900655056935892E-08</v>
      </c>
      <c r="E17">
        <f t="shared" si="3"/>
        <v>1.546611014219648E-07</v>
      </c>
      <c r="F17">
        <f t="shared" si="11"/>
        <v>2.418771010451738E-07</v>
      </c>
      <c r="G17">
        <f t="shared" si="4"/>
        <v>1.7002638749649722E-08</v>
      </c>
      <c r="J17">
        <f t="shared" si="5"/>
        <v>0.12903225806451613</v>
      </c>
      <c r="K17">
        <f t="shared" si="6"/>
        <v>2.4122171820959254E-62</v>
      </c>
      <c r="L17">
        <f t="shared" si="7"/>
        <v>6.225076598957227E-63</v>
      </c>
      <c r="M17">
        <f t="shared" si="8"/>
        <v>2.418299306823139E-62</v>
      </c>
      <c r="N17">
        <f t="shared" si="12"/>
        <v>2.418336742446814E-62</v>
      </c>
      <c r="O17">
        <f t="shared" si="9"/>
        <v>6.208711745423622E-63</v>
      </c>
      <c r="P17">
        <f t="shared" si="13"/>
        <v>6.750044463680966E-71</v>
      </c>
    </row>
    <row r="18" spans="1:16" ht="12.75">
      <c r="A18">
        <f t="shared" si="10"/>
        <v>20</v>
      </c>
      <c r="B18">
        <f t="shared" si="0"/>
        <v>0.03527336860670194</v>
      </c>
      <c r="C18">
        <f t="shared" si="1"/>
        <v>4.0850237944856254E-07</v>
      </c>
      <c r="D18">
        <f t="shared" si="2"/>
        <v>2.8818510014007937E-08</v>
      </c>
      <c r="E18">
        <f t="shared" si="3"/>
        <v>4.088839135653976E-07</v>
      </c>
      <c r="F18">
        <f t="shared" si="11"/>
        <v>6.507610146105714E-07</v>
      </c>
      <c r="G18">
        <f t="shared" si="4"/>
        <v>4.574494400655396E-08</v>
      </c>
      <c r="J18">
        <f t="shared" si="5"/>
        <v>0.12903225806451613</v>
      </c>
      <c r="K18">
        <f t="shared" si="6"/>
        <v>1.0277277534253075E-57</v>
      </c>
      <c r="L18">
        <f t="shared" si="7"/>
        <v>2.6522006540007934E-58</v>
      </c>
      <c r="M18">
        <f t="shared" si="8"/>
        <v>1.0303190492789089E-57</v>
      </c>
      <c r="N18">
        <f t="shared" si="12"/>
        <v>1.0303432326463335E-57</v>
      </c>
      <c r="O18">
        <f t="shared" si="9"/>
        <v>2.6452495295905732E-58</v>
      </c>
      <c r="P18">
        <f t="shared" si="13"/>
        <v>7.603124446462097E-66</v>
      </c>
    </row>
    <row r="19" spans="1:16" ht="12.75">
      <c r="A19">
        <f t="shared" si="10"/>
        <v>22</v>
      </c>
      <c r="B19">
        <f t="shared" si="0"/>
        <v>0.03527336860670194</v>
      </c>
      <c r="C19">
        <f t="shared" si="1"/>
        <v>1.0468987286417212E-06</v>
      </c>
      <c r="D19">
        <f t="shared" si="2"/>
        <v>7.385528949853412E-08</v>
      </c>
      <c r="E19">
        <f t="shared" si="3"/>
        <v>1.0478765138443123E-06</v>
      </c>
      <c r="F19">
        <f t="shared" si="11"/>
        <v>1.6986375284548837E-06</v>
      </c>
      <c r="G19">
        <f t="shared" si="4"/>
        <v>1.1940493803719874E-07</v>
      </c>
      <c r="J19">
        <f t="shared" si="5"/>
        <v>0.12903225806451613</v>
      </c>
      <c r="K19">
        <f t="shared" si="6"/>
        <v>2.887832690340664E-53</v>
      </c>
      <c r="L19">
        <f t="shared" si="7"/>
        <v>7.452471458943649E-54</v>
      </c>
      <c r="M19">
        <f t="shared" si="8"/>
        <v>2.8951140241875253E-53</v>
      </c>
      <c r="N19">
        <f t="shared" si="12"/>
        <v>2.89521705851079E-53</v>
      </c>
      <c r="O19">
        <f t="shared" si="9"/>
        <v>7.433029421096887E-54</v>
      </c>
      <c r="P19">
        <f t="shared" si="13"/>
        <v>5.475245059120501E-61</v>
      </c>
    </row>
    <row r="20" spans="1:16" ht="12.75">
      <c r="A20">
        <f t="shared" si="10"/>
        <v>24</v>
      </c>
      <c r="B20">
        <f t="shared" si="0"/>
        <v>0.03527336860670194</v>
      </c>
      <c r="C20">
        <f t="shared" si="1"/>
        <v>2.6007937331346733E-06</v>
      </c>
      <c r="D20">
        <f t="shared" si="2"/>
        <v>1.8347751203771946E-07</v>
      </c>
      <c r="E20">
        <f t="shared" si="3"/>
        <v>2.603222829242709E-06</v>
      </c>
      <c r="F20">
        <f t="shared" si="11"/>
        <v>4.301860357697593E-06</v>
      </c>
      <c r="G20">
        <f t="shared" si="4"/>
        <v>3.0239728067400094E-07</v>
      </c>
      <c r="J20">
        <f t="shared" si="5"/>
        <v>0.12903225806451613</v>
      </c>
      <c r="K20">
        <f t="shared" si="6"/>
        <v>5.3517798193559164E-49</v>
      </c>
      <c r="L20">
        <f t="shared" si="7"/>
        <v>1.3811044695112042E-49</v>
      </c>
      <c r="M20">
        <f t="shared" si="8"/>
        <v>5.3652737089673085E-49</v>
      </c>
      <c r="N20">
        <f t="shared" si="12"/>
        <v>5.3655632306731595E-49</v>
      </c>
      <c r="O20">
        <f t="shared" si="9"/>
        <v>1.3775267466427378E-49</v>
      </c>
      <c r="P20">
        <f t="shared" si="13"/>
        <v>2.5208232165806642E-56</v>
      </c>
    </row>
    <row r="21" spans="1:16" ht="12.75">
      <c r="A21">
        <f t="shared" si="10"/>
        <v>26</v>
      </c>
      <c r="B21">
        <f t="shared" si="0"/>
        <v>0.03527336860670194</v>
      </c>
      <c r="C21">
        <f t="shared" si="1"/>
        <v>6.263229180026651E-06</v>
      </c>
      <c r="D21">
        <f t="shared" si="2"/>
        <v>4.418503830706632E-07</v>
      </c>
      <c r="E21">
        <f t="shared" si="3"/>
        <v>6.269078927136969E-06</v>
      </c>
      <c r="F21">
        <f t="shared" si="11"/>
        <v>1.0570939284834562E-05</v>
      </c>
      <c r="G21">
        <f t="shared" si="4"/>
        <v>7.430792792202141E-07</v>
      </c>
      <c r="J21">
        <f t="shared" si="5"/>
        <v>0.12903225806451613</v>
      </c>
      <c r="K21">
        <f t="shared" si="6"/>
        <v>6.54118922106144E-45</v>
      </c>
      <c r="L21">
        <f t="shared" si="7"/>
        <v>1.688048831241662E-45</v>
      </c>
      <c r="M21">
        <f t="shared" si="8"/>
        <v>6.557682067975096E-45</v>
      </c>
      <c r="N21">
        <f t="shared" si="12"/>
        <v>6.558218624298163E-45</v>
      </c>
      <c r="O21">
        <f t="shared" si="9"/>
        <v>1.6837228780859688E-45</v>
      </c>
      <c r="P21">
        <f t="shared" si="13"/>
        <v>7.420115711450725E-52</v>
      </c>
    </row>
    <row r="22" spans="1:16" ht="12.75">
      <c r="A22">
        <f t="shared" si="10"/>
        <v>28</v>
      </c>
      <c r="B22">
        <f t="shared" si="0"/>
        <v>0.03527336860670194</v>
      </c>
      <c r="C22">
        <f t="shared" si="1"/>
        <v>1.4621160772819985E-05</v>
      </c>
      <c r="D22">
        <f t="shared" si="2"/>
        <v>1.0314751867950607E-06</v>
      </c>
      <c r="E22">
        <f t="shared" si="3"/>
        <v>1.4634816682658484E-05</v>
      </c>
      <c r="F22">
        <f t="shared" si="11"/>
        <v>2.5205755967493045E-05</v>
      </c>
      <c r="G22">
        <f t="shared" si="4"/>
        <v>1.7718269372141673E-06</v>
      </c>
      <c r="J22">
        <f t="shared" si="5"/>
        <v>0.12903225806451613</v>
      </c>
      <c r="K22">
        <f t="shared" si="6"/>
        <v>5.272874719570512E-41</v>
      </c>
      <c r="L22">
        <f t="shared" si="7"/>
        <v>1.360741863114971E-41</v>
      </c>
      <c r="M22">
        <f t="shared" si="8"/>
        <v>5.286169659161123E-41</v>
      </c>
      <c r="N22">
        <f t="shared" si="12"/>
        <v>5.286825481023553E-41</v>
      </c>
      <c r="O22">
        <f t="shared" si="9"/>
        <v>1.3573120270597604E-41</v>
      </c>
      <c r="P22">
        <f t="shared" si="13"/>
        <v>1.3964057701618682E-47</v>
      </c>
    </row>
    <row r="23" spans="1:16" ht="12.75">
      <c r="A23">
        <f t="shared" si="10"/>
        <v>30</v>
      </c>
      <c r="B23">
        <f t="shared" si="0"/>
        <v>0.03527336860670194</v>
      </c>
      <c r="C23">
        <f t="shared" si="1"/>
        <v>3.3086936470119225E-05</v>
      </c>
      <c r="D23">
        <f t="shared" si="2"/>
        <v>2.33417541235409E-06</v>
      </c>
      <c r="E23">
        <f t="shared" si="3"/>
        <v>3.3117839093261705E-05</v>
      </c>
      <c r="F23">
        <f t="shared" si="11"/>
        <v>5.832359506075475E-05</v>
      </c>
      <c r="G23">
        <f t="shared" si="4"/>
        <v>4.099830091868279E-06</v>
      </c>
      <c r="J23">
        <f t="shared" si="5"/>
        <v>0.12903225806451613</v>
      </c>
      <c r="K23">
        <f t="shared" si="6"/>
        <v>2.8033056924859754E-37</v>
      </c>
      <c r="L23">
        <f t="shared" si="7"/>
        <v>7.234337270931549E-38</v>
      </c>
      <c r="M23">
        <f t="shared" si="8"/>
        <v>2.810373901350731E-37</v>
      </c>
      <c r="N23">
        <f t="shared" si="12"/>
        <v>2.8109025838988333E-37</v>
      </c>
      <c r="O23">
        <f t="shared" si="9"/>
        <v>7.216564832173332E-38</v>
      </c>
      <c r="P23">
        <f t="shared" si="13"/>
        <v>1.6801582100835598E-43</v>
      </c>
    </row>
    <row r="24" spans="1:16" ht="12.75">
      <c r="A24">
        <f t="shared" si="10"/>
        <v>32</v>
      </c>
      <c r="B24">
        <f t="shared" si="0"/>
        <v>0.03527336860670194</v>
      </c>
      <c r="C24">
        <f t="shared" si="1"/>
        <v>7.258091156020239E-05</v>
      </c>
      <c r="D24">
        <f t="shared" si="2"/>
        <v>5.120346494546906E-06</v>
      </c>
      <c r="E24">
        <f t="shared" si="3"/>
        <v>7.264870086911311E-05</v>
      </c>
      <c r="F24">
        <f t="shared" si="11"/>
        <v>0.00013097229592986786</v>
      </c>
      <c r="G24">
        <f t="shared" si="4"/>
        <v>9.20663685931916E-06</v>
      </c>
      <c r="J24">
        <f t="shared" si="5"/>
        <v>0.12903225806451613</v>
      </c>
      <c r="K24">
        <f t="shared" si="6"/>
        <v>9.829371071563364E-34</v>
      </c>
      <c r="L24">
        <f t="shared" si="7"/>
        <v>2.5366118894357067E-34</v>
      </c>
      <c r="M24">
        <f t="shared" si="8"/>
        <v>9.854154686111439E-34</v>
      </c>
      <c r="N24">
        <f t="shared" si="12"/>
        <v>9.856965588695337E-34</v>
      </c>
      <c r="O24">
        <f t="shared" si="9"/>
        <v>2.530625985645386E-34</v>
      </c>
      <c r="P24">
        <f t="shared" si="13"/>
        <v>1.2925098067590995E-39</v>
      </c>
    </row>
    <row r="25" spans="1:16" ht="12.75">
      <c r="A25">
        <f t="shared" si="10"/>
        <v>34</v>
      </c>
      <c r="B25">
        <f t="shared" si="0"/>
        <v>0.03527336860670194</v>
      </c>
      <c r="C25">
        <f t="shared" si="1"/>
        <v>0.00015434033367228296</v>
      </c>
      <c r="D25">
        <f t="shared" si="2"/>
        <v>1.0888206961007615E-05</v>
      </c>
      <c r="E25">
        <f t="shared" si="3"/>
        <v>0.00015448448485930706</v>
      </c>
      <c r="F25">
        <f t="shared" si="11"/>
        <v>0.0002854567807891749</v>
      </c>
      <c r="G25">
        <f t="shared" si="4"/>
        <v>2.006605214558873E-05</v>
      </c>
      <c r="J25">
        <f t="shared" si="5"/>
        <v>0.12903225806451613</v>
      </c>
      <c r="K25">
        <f t="shared" si="6"/>
        <v>2.273072395133535E-30</v>
      </c>
      <c r="L25">
        <f t="shared" si="7"/>
        <v>5.865993277763962E-31</v>
      </c>
      <c r="M25">
        <f t="shared" si="8"/>
        <v>2.2788036824835304E-30</v>
      </c>
      <c r="N25">
        <f t="shared" si="12"/>
        <v>2.2797893790423997E-30</v>
      </c>
      <c r="O25">
        <f t="shared" si="9"/>
        <v>5.853012463612219E-31</v>
      </c>
      <c r="P25">
        <f t="shared" si="13"/>
        <v>6.357321811614443E-36</v>
      </c>
    </row>
    <row r="26" spans="1:16" ht="12.75">
      <c r="A26">
        <f t="shared" si="10"/>
        <v>36</v>
      </c>
      <c r="B26">
        <f t="shared" si="0"/>
        <v>0.03527336860670194</v>
      </c>
      <c r="C26">
        <f t="shared" si="1"/>
        <v>0.00031814683500301595</v>
      </c>
      <c r="D26">
        <f t="shared" si="2"/>
        <v>2.2444221164233927E-05</v>
      </c>
      <c r="E26">
        <f t="shared" si="3"/>
        <v>0.00031844397861300076</v>
      </c>
      <c r="F26">
        <f t="shared" si="11"/>
        <v>0.0006039007594021757</v>
      </c>
      <c r="G26">
        <f t="shared" si="4"/>
        <v>4.245092407832628E-05</v>
      </c>
      <c r="J26">
        <f t="shared" si="5"/>
        <v>0.12903225806451613</v>
      </c>
      <c r="K26">
        <f t="shared" si="6"/>
        <v>3.46683418761924E-27</v>
      </c>
      <c r="L26">
        <f t="shared" si="7"/>
        <v>8.946668871275458E-28</v>
      </c>
      <c r="M26">
        <f t="shared" si="8"/>
        <v>3.4755754063180254E-27</v>
      </c>
      <c r="N26">
        <f t="shared" si="12"/>
        <v>3.4778551956970676E-27</v>
      </c>
      <c r="O26">
        <f t="shared" si="9"/>
        <v>8.92886421622147E-28</v>
      </c>
      <c r="P26">
        <f t="shared" si="13"/>
        <v>1.9993505520303676E-32</v>
      </c>
    </row>
    <row r="27" spans="1:16" ht="12.75">
      <c r="A27">
        <f t="shared" si="10"/>
        <v>38</v>
      </c>
      <c r="B27">
        <f t="shared" si="0"/>
        <v>0.03527336860670194</v>
      </c>
      <c r="C27">
        <f t="shared" si="1"/>
        <v>0.0006357215523632981</v>
      </c>
      <c r="D27">
        <f t="shared" si="2"/>
        <v>4.4848081295470764E-05</v>
      </c>
      <c r="E27">
        <f t="shared" si="3"/>
        <v>0.000636315305235341</v>
      </c>
      <c r="F27">
        <f t="shared" si="11"/>
        <v>0.0012402160646375168</v>
      </c>
      <c r="G27">
        <f t="shared" si="4"/>
        <v>8.718041363744334E-05</v>
      </c>
      <c r="J27">
        <f t="shared" si="5"/>
        <v>0.12903225806451613</v>
      </c>
      <c r="K27">
        <f t="shared" si="6"/>
        <v>3.48726651009615E-24</v>
      </c>
      <c r="L27">
        <f t="shared" si="7"/>
        <v>8.99939744540942E-25</v>
      </c>
      <c r="M27">
        <f t="shared" si="8"/>
        <v>3.4960592465167614E-24</v>
      </c>
      <c r="N27">
        <f t="shared" si="12"/>
        <v>3.499537101712458E-24</v>
      </c>
      <c r="O27">
        <f t="shared" si="9"/>
        <v>8.984529211992375E-25</v>
      </c>
      <c r="P27">
        <f t="shared" si="13"/>
        <v>4.020733406365982E-29</v>
      </c>
    </row>
    <row r="28" spans="1:16" ht="12.75">
      <c r="A28">
        <f t="shared" si="10"/>
        <v>40</v>
      </c>
      <c r="B28">
        <f t="shared" si="0"/>
        <v>0.03527336860670194</v>
      </c>
      <c r="C28">
        <f t="shared" si="1"/>
        <v>0.001231395094293339</v>
      </c>
      <c r="D28">
        <f t="shared" si="2"/>
        <v>8.687090612298686E-05</v>
      </c>
      <c r="E28">
        <f t="shared" si="3"/>
        <v>0.001232545195892283</v>
      </c>
      <c r="F28">
        <f t="shared" si="11"/>
        <v>0.0024727612605297995</v>
      </c>
      <c r="G28">
        <f t="shared" si="4"/>
        <v>0.00017382160711056514</v>
      </c>
      <c r="J28">
        <f t="shared" si="5"/>
        <v>0.12903225806451613</v>
      </c>
      <c r="K28">
        <f t="shared" si="6"/>
        <v>2.313499836281142E-21</v>
      </c>
      <c r="L28">
        <f t="shared" si="7"/>
        <v>5.970322158144883E-22</v>
      </c>
      <c r="M28">
        <f t="shared" si="8"/>
        <v>2.3193330567163037E-21</v>
      </c>
      <c r="N28">
        <f t="shared" si="12"/>
        <v>2.322832593818016E-21</v>
      </c>
      <c r="O28">
        <f t="shared" si="9"/>
        <v>5.963519370465798E-22</v>
      </c>
      <c r="P28">
        <f t="shared" si="13"/>
        <v>5.170885088978733E-26</v>
      </c>
    </row>
    <row r="29" spans="1:16" ht="12.75">
      <c r="A29">
        <f t="shared" si="10"/>
        <v>42</v>
      </c>
      <c r="B29">
        <f t="shared" si="0"/>
        <v>0.03527336860670194</v>
      </c>
      <c r="C29">
        <f t="shared" si="1"/>
        <v>0.0023121662559119245</v>
      </c>
      <c r="D29">
        <f t="shared" si="2"/>
        <v>0.00016311578524951848</v>
      </c>
      <c r="E29">
        <f t="shared" si="3"/>
        <v>0.0023143257789766765</v>
      </c>
      <c r="F29">
        <f t="shared" si="11"/>
        <v>0.004787087039506476</v>
      </c>
      <c r="G29">
        <f t="shared" si="4"/>
        <v>0.00033650606545287444</v>
      </c>
      <c r="J29">
        <f t="shared" si="5"/>
        <v>0.12903225806451613</v>
      </c>
      <c r="K29">
        <f t="shared" si="6"/>
        <v>1.0122460080374175E-18</v>
      </c>
      <c r="L29">
        <f t="shared" si="7"/>
        <v>2.6122477626772063E-19</v>
      </c>
      <c r="M29">
        <f t="shared" si="8"/>
        <v>1.0147982684728389E-18</v>
      </c>
      <c r="N29">
        <f t="shared" si="12"/>
        <v>1.017121101066657E-18</v>
      </c>
      <c r="O29">
        <f t="shared" si="9"/>
        <v>2.611303717910429E-19</v>
      </c>
      <c r="P29">
        <f t="shared" si="13"/>
        <v>4.253356194244144E-23</v>
      </c>
    </row>
    <row r="30" spans="1:16" ht="12.75">
      <c r="A30">
        <f t="shared" si="10"/>
        <v>44</v>
      </c>
      <c r="B30">
        <f t="shared" si="0"/>
        <v>0.03527336860670194</v>
      </c>
      <c r="C30">
        <f t="shared" si="1"/>
        <v>0.004208543826744556</v>
      </c>
      <c r="D30">
        <f t="shared" si="2"/>
        <v>0.0002968990353964413</v>
      </c>
      <c r="E30">
        <f t="shared" si="3"/>
        <v>0.004212474533474505</v>
      </c>
      <c r="F30">
        <f t="shared" si="11"/>
        <v>0.008999561572980982</v>
      </c>
      <c r="G30">
        <f t="shared" si="4"/>
        <v>0.000632620011028027</v>
      </c>
      <c r="J30">
        <f t="shared" si="5"/>
        <v>0.12903225806451613</v>
      </c>
      <c r="K30">
        <f t="shared" si="6"/>
        <v>2.9210227400694564E-16</v>
      </c>
      <c r="L30">
        <f t="shared" si="7"/>
        <v>7.538123200179242E-17</v>
      </c>
      <c r="M30">
        <f t="shared" si="8"/>
        <v>2.9283877587618E-16</v>
      </c>
      <c r="N30">
        <f t="shared" si="12"/>
        <v>2.9385589697724663E-16</v>
      </c>
      <c r="O30">
        <f t="shared" si="9"/>
        <v>7.544303185745234E-17</v>
      </c>
      <c r="P30">
        <f t="shared" si="13"/>
        <v>2.2382267391404584E-20</v>
      </c>
    </row>
    <row r="31" spans="1:16" ht="12.75">
      <c r="A31">
        <f t="shared" si="10"/>
        <v>46</v>
      </c>
      <c r="B31">
        <f t="shared" si="0"/>
        <v>0.03527336860670194</v>
      </c>
      <c r="C31">
        <f t="shared" si="1"/>
        <v>0.007425672740865052</v>
      </c>
      <c r="D31">
        <f t="shared" si="2"/>
        <v>0.0005238569834825433</v>
      </c>
      <c r="E31">
        <f t="shared" si="3"/>
        <v>0.007432608190041423</v>
      </c>
      <c r="F31">
        <f t="shared" si="11"/>
        <v>0.016432169763022406</v>
      </c>
      <c r="G31">
        <f t="shared" si="4"/>
        <v>0.0011550917600149646</v>
      </c>
      <c r="J31">
        <f t="shared" si="5"/>
        <v>0.12903225806451613</v>
      </c>
      <c r="K31">
        <f t="shared" si="6"/>
        <v>5.559248259570397E-14</v>
      </c>
      <c r="L31">
        <f t="shared" si="7"/>
        <v>1.434644712147199E-14</v>
      </c>
      <c r="M31">
        <f t="shared" si="8"/>
        <v>5.573265256694542E-14</v>
      </c>
      <c r="N31">
        <f t="shared" si="12"/>
        <v>5.602650846392266E-14</v>
      </c>
      <c r="O31">
        <f t="shared" si="9"/>
        <v>1.4383953857603967E-14</v>
      </c>
      <c r="P31">
        <f t="shared" si="13"/>
        <v>7.537591796721157E-18</v>
      </c>
    </row>
    <row r="32" spans="1:16" ht="12.75">
      <c r="A32">
        <f t="shared" si="10"/>
        <v>48</v>
      </c>
      <c r="B32">
        <f t="shared" si="0"/>
        <v>0.03527336860670194</v>
      </c>
      <c r="C32">
        <f t="shared" si="1"/>
        <v>0.012700795179061959</v>
      </c>
      <c r="D32">
        <f t="shared" si="2"/>
        <v>0.0008959996598985508</v>
      </c>
      <c r="E32">
        <f t="shared" si="3"/>
        <v>0.0127126575008391</v>
      </c>
      <c r="F32">
        <f t="shared" si="11"/>
        <v>0.029144827263861507</v>
      </c>
      <c r="G32">
        <f t="shared" si="4"/>
        <v>0.0020487221289121984</v>
      </c>
      <c r="J32">
        <f t="shared" si="5"/>
        <v>0.12903225806451613</v>
      </c>
      <c r="K32">
        <f t="shared" si="6"/>
        <v>6.977975900241195E-12</v>
      </c>
      <c r="L32">
        <f t="shared" si="7"/>
        <v>1.8007679742557924E-12</v>
      </c>
      <c r="M32">
        <f t="shared" si="8"/>
        <v>6.995570053903545E-12</v>
      </c>
      <c r="N32">
        <f t="shared" si="12"/>
        <v>7.051596562367467E-12</v>
      </c>
      <c r="O32">
        <f t="shared" si="9"/>
        <v>1.8103901591662893E-12</v>
      </c>
      <c r="P32">
        <f t="shared" si="13"/>
        <v>1.625357217580414E-15</v>
      </c>
    </row>
    <row r="33" spans="1:16" ht="12.75">
      <c r="A33">
        <f t="shared" si="10"/>
        <v>50</v>
      </c>
      <c r="B33">
        <f t="shared" si="0"/>
        <v>0.03527336860670194</v>
      </c>
      <c r="C33">
        <f t="shared" si="1"/>
        <v>0.021058002608816302</v>
      </c>
      <c r="D33">
        <f t="shared" si="2"/>
        <v>0.001485573376283337</v>
      </c>
      <c r="E33">
        <f t="shared" si="3"/>
        <v>0.02107767041696594</v>
      </c>
      <c r="F33">
        <f t="shared" si="11"/>
        <v>0.05022249768082745</v>
      </c>
      <c r="G33">
        <f t="shared" si="4"/>
        <v>0.003530367205007761</v>
      </c>
      <c r="J33">
        <f t="shared" si="5"/>
        <v>0.12903225806451613</v>
      </c>
      <c r="K33">
        <f t="shared" si="6"/>
        <v>5.776637659581681E-10</v>
      </c>
      <c r="L33">
        <f t="shared" si="7"/>
        <v>1.4907452024726918E-10</v>
      </c>
      <c r="M33">
        <f t="shared" si="8"/>
        <v>5.791202778763432E-10</v>
      </c>
      <c r="N33">
        <f t="shared" si="12"/>
        <v>5.861718744387106E-10</v>
      </c>
      <c r="O33">
        <f t="shared" si="9"/>
        <v>1.5049071280215407E-10</v>
      </c>
      <c r="P33">
        <f t="shared" si="13"/>
        <v>2.2459918083900347E-13</v>
      </c>
    </row>
    <row r="34" spans="1:16" ht="12.75">
      <c r="A34">
        <f t="shared" si="10"/>
        <v>52</v>
      </c>
      <c r="B34">
        <f t="shared" si="0"/>
        <v>0.03527336860670194</v>
      </c>
      <c r="C34">
        <f t="shared" si="1"/>
        <v>0.03384500586643156</v>
      </c>
      <c r="D34">
        <f t="shared" si="2"/>
        <v>0.00238765473484526</v>
      </c>
      <c r="E34">
        <f t="shared" si="3"/>
        <v>0.03387661651320419</v>
      </c>
      <c r="F34">
        <f t="shared" si="11"/>
        <v>0.08409911419403164</v>
      </c>
      <c r="G34">
        <f t="shared" si="4"/>
        <v>0.0059117082668342594</v>
      </c>
      <c r="J34">
        <f t="shared" si="5"/>
        <v>0.12903225806451613</v>
      </c>
      <c r="K34">
        <f t="shared" si="6"/>
        <v>3.1539372962495186E-08</v>
      </c>
      <c r="L34">
        <f t="shared" si="7"/>
        <v>8.139193022579403E-09</v>
      </c>
      <c r="M34">
        <f t="shared" si="8"/>
        <v>3.1618895818728775E-08</v>
      </c>
      <c r="N34">
        <f t="shared" si="12"/>
        <v>3.220506769316749E-08</v>
      </c>
      <c r="O34">
        <f t="shared" si="9"/>
        <v>8.268161275440296E-09</v>
      </c>
      <c r="P34">
        <f t="shared" si="13"/>
        <v>1.9913911131848733E-11</v>
      </c>
    </row>
    <row r="35" spans="1:16" ht="12.75">
      <c r="A35">
        <f t="shared" si="10"/>
        <v>54</v>
      </c>
      <c r="B35">
        <f t="shared" si="0"/>
        <v>0.03527336860670194</v>
      </c>
      <c r="C35">
        <f t="shared" si="1"/>
        <v>0.05273065524814196</v>
      </c>
      <c r="D35">
        <f t="shared" si="2"/>
        <v>0.0037199756788812667</v>
      </c>
      <c r="E35">
        <f t="shared" si="3"/>
        <v>0.05277990476293644</v>
      </c>
      <c r="F35">
        <f t="shared" si="11"/>
        <v>0.13687901895696808</v>
      </c>
      <c r="G35">
        <f t="shared" si="4"/>
        <v>0.009621847217761754</v>
      </c>
      <c r="J35">
        <f t="shared" si="5"/>
        <v>0.12903225806451613</v>
      </c>
      <c r="K35">
        <f t="shared" si="6"/>
        <v>1.1356990121705897E-06</v>
      </c>
      <c r="L35">
        <f t="shared" si="7"/>
        <v>2.930836160440231E-07</v>
      </c>
      <c r="M35">
        <f t="shared" si="8"/>
        <v>1.1385625449800991E-06</v>
      </c>
      <c r="N35">
        <f t="shared" si="12"/>
        <v>1.1707676126732666E-06</v>
      </c>
      <c r="O35">
        <f t="shared" si="9"/>
        <v>3.005767766076915E-07</v>
      </c>
      <c r="P35">
        <f t="shared" si="13"/>
        <v>1.135095517768277E-09</v>
      </c>
    </row>
    <row r="36" spans="1:16" ht="12.75">
      <c r="A36">
        <f t="shared" si="10"/>
        <v>56</v>
      </c>
      <c r="B36">
        <f t="shared" si="0"/>
        <v>0.03527336860670194</v>
      </c>
      <c r="C36">
        <f t="shared" si="1"/>
        <v>0.07963846822488481</v>
      </c>
      <c r="D36">
        <f t="shared" si="2"/>
        <v>0.005618234089938963</v>
      </c>
      <c r="E36">
        <f t="shared" si="3"/>
        <v>0.07971284916895983</v>
      </c>
      <c r="F36">
        <f t="shared" si="11"/>
        <v>0.2165918681259279</v>
      </c>
      <c r="G36">
        <f t="shared" si="4"/>
        <v>0.015225225016935948</v>
      </c>
      <c r="J36">
        <f t="shared" si="5"/>
        <v>0.12903225806451613</v>
      </c>
      <c r="K36">
        <f t="shared" si="6"/>
        <v>2.6971537681859986E-05</v>
      </c>
      <c r="L36">
        <f t="shared" si="7"/>
        <v>6.960396821125157E-06</v>
      </c>
      <c r="M36">
        <f t="shared" si="8"/>
        <v>2.7039543273347925E-05</v>
      </c>
      <c r="N36">
        <f t="shared" si="12"/>
        <v>2.8210310886021193E-05</v>
      </c>
      <c r="O36">
        <f t="shared" si="9"/>
        <v>7.2425682274040745E-06</v>
      </c>
      <c r="P36">
        <f t="shared" si="13"/>
        <v>4.1717941532208656E-08</v>
      </c>
    </row>
    <row r="37" spans="1:16" ht="12.75">
      <c r="A37">
        <f t="shared" si="10"/>
        <v>58</v>
      </c>
      <c r="B37">
        <f t="shared" si="0"/>
        <v>0.03527336860670194</v>
      </c>
      <c r="C37">
        <f t="shared" si="1"/>
        <v>0.11659335088338359</v>
      </c>
      <c r="D37">
        <f t="shared" si="2"/>
        <v>0.008225280485600252</v>
      </c>
      <c r="E37">
        <f t="shared" si="3"/>
        <v>0.11670224704506123</v>
      </c>
      <c r="F37">
        <f t="shared" si="11"/>
        <v>0.3332941151709891</v>
      </c>
      <c r="G37">
        <f t="shared" si="4"/>
        <v>0.023428755401604186</v>
      </c>
      <c r="J37">
        <f t="shared" si="5"/>
        <v>0.12903225806451613</v>
      </c>
      <c r="K37">
        <f t="shared" si="6"/>
        <v>0.0004224549772781489</v>
      </c>
      <c r="L37">
        <f t="shared" si="7"/>
        <v>0.00010902063929758682</v>
      </c>
      <c r="M37">
        <f t="shared" si="8"/>
        <v>0.00042352014830939296</v>
      </c>
      <c r="N37">
        <f t="shared" si="12"/>
        <v>0.00045173045919541413</v>
      </c>
      <c r="O37">
        <f t="shared" si="9"/>
        <v>0.00011597492435790738</v>
      </c>
      <c r="P37">
        <f t="shared" si="13"/>
        <v>9.931217573619026E-07</v>
      </c>
    </row>
    <row r="38" spans="1:16" ht="12.75">
      <c r="A38">
        <f t="shared" si="10"/>
        <v>60</v>
      </c>
      <c r="B38">
        <f t="shared" si="0"/>
        <v>0.03527336860670194</v>
      </c>
      <c r="C38">
        <f t="shared" si="1"/>
        <v>0.16546868889661207</v>
      </c>
      <c r="D38">
        <f t="shared" si="2"/>
        <v>0.01167327611263577</v>
      </c>
      <c r="E38">
        <f t="shared" si="3"/>
        <v>0.1656232337738469</v>
      </c>
      <c r="F38">
        <f t="shared" si="11"/>
        <v>0.498917348944836</v>
      </c>
      <c r="G38">
        <f t="shared" si="4"/>
        <v>0.035071163881932266</v>
      </c>
      <c r="J38">
        <f t="shared" si="5"/>
        <v>0.12903225806451613</v>
      </c>
      <c r="K38">
        <f t="shared" si="6"/>
        <v>0.0043640269232923055</v>
      </c>
      <c r="L38">
        <f t="shared" si="7"/>
        <v>0.0011262004963334981</v>
      </c>
      <c r="M38">
        <f t="shared" si="8"/>
        <v>0.004375030308997948</v>
      </c>
      <c r="N38">
        <f t="shared" si="12"/>
        <v>0.0048267607681933625</v>
      </c>
      <c r="O38">
        <f t="shared" si="9"/>
        <v>0.001239197409849185</v>
      </c>
      <c r="P38">
        <f t="shared" si="13"/>
        <v>1.5420364190590647E-05</v>
      </c>
    </row>
    <row r="39" spans="1:16" ht="12.75">
      <c r="A39">
        <f t="shared" si="10"/>
        <v>62</v>
      </c>
      <c r="B39">
        <f t="shared" si="0"/>
        <v>0.03527336860670194</v>
      </c>
      <c r="C39">
        <f t="shared" si="1"/>
        <v>0.22764023392056604</v>
      </c>
      <c r="D39">
        <f t="shared" si="2"/>
        <v>0.01605927576159196</v>
      </c>
      <c r="E39">
        <f t="shared" si="3"/>
        <v>0.22785284593942934</v>
      </c>
      <c r="F39">
        <f t="shared" si="11"/>
        <v>0.7267701948842653</v>
      </c>
      <c r="G39">
        <f t="shared" si="4"/>
        <v>0.05108797411674722</v>
      </c>
      <c r="J39">
        <f t="shared" si="5"/>
        <v>0.12903225806451613</v>
      </c>
      <c r="K39">
        <f t="shared" si="6"/>
        <v>0.029732174760520765</v>
      </c>
      <c r="L39">
        <f t="shared" si="7"/>
        <v>0.007672819293037617</v>
      </c>
      <c r="M39">
        <f t="shared" si="8"/>
        <v>0.029807140976932368</v>
      </c>
      <c r="N39">
        <f t="shared" si="12"/>
        <v>0.034633901745125734</v>
      </c>
      <c r="O39">
        <f t="shared" si="9"/>
        <v>0.008891727474530525</v>
      </c>
      <c r="P39">
        <f t="shared" si="13"/>
        <v>0.00015783747580983646</v>
      </c>
    </row>
    <row r="40" spans="1:16" ht="12.75">
      <c r="A40">
        <f t="shared" si="10"/>
        <v>64</v>
      </c>
      <c r="B40">
        <f aca="true" t="shared" si="14" ref="B40:B71">1/($L$4*2.5)</f>
        <v>0.03527336860670194</v>
      </c>
      <c r="C40">
        <f aca="true" t="shared" si="15" ref="C40:C71">EXP(-((A40-$L$3)^2/(2*$L$4^2)))</f>
        <v>0.303580153662234</v>
      </c>
      <c r="D40">
        <f aca="true" t="shared" si="16" ref="D40:D71">B40*C40*(A41-A40)</f>
        <v>0.021416589323614392</v>
      </c>
      <c r="E40">
        <f aca="true" t="shared" si="17" ref="E40:E71">D40/MAX(D$8:D$99)</f>
        <v>0.30386369224522225</v>
      </c>
      <c r="F40">
        <f t="shared" si="11"/>
        <v>1.0306338871294876</v>
      </c>
      <c r="G40">
        <f aca="true" t="shared" si="18" ref="G40:G71">F40/(SUM(E$8:E$99))</f>
        <v>0.0724479315747099</v>
      </c>
      <c r="J40">
        <f aca="true" t="shared" si="19" ref="J40:J71">1/($M$4*2.5)</f>
        <v>0.12903225806451613</v>
      </c>
      <c r="K40">
        <f aca="true" t="shared" si="20" ref="K40:K71">EXP(-((A40-$M$3)^2/(2*$M$4^2)))</f>
        <v>0.13359745900809125</v>
      </c>
      <c r="L40">
        <f aca="true" t="shared" si="21" ref="L40:L71">J40*K40*(A41-A40)</f>
        <v>0.03447676361499129</v>
      </c>
      <c r="M40">
        <f aca="true" t="shared" si="22" ref="M40:M71">L40/MAX(L$8:L$99)</f>
        <v>0.13393430944384677</v>
      </c>
      <c r="N40">
        <f t="shared" si="12"/>
        <v>0.1685682111889725</v>
      </c>
      <c r="O40">
        <f aca="true" t="shared" si="23" ref="O40:O71">N40/(SUM(M$8:M$99))</f>
        <v>0.04327732421809494</v>
      </c>
      <c r="P40">
        <f t="shared" si="13"/>
        <v>0.0010822392800028022</v>
      </c>
    </row>
    <row r="41" spans="1:16" ht="12.75">
      <c r="A41">
        <f aca="true" t="shared" si="24" ref="A41:A72">A40+$L$2</f>
        <v>66</v>
      </c>
      <c r="B41">
        <f t="shared" si="14"/>
        <v>0.03527336860670194</v>
      </c>
      <c r="C41">
        <f t="shared" si="15"/>
        <v>0.39245411349126014</v>
      </c>
      <c r="D41">
        <f t="shared" si="16"/>
        <v>0.02768635721278731</v>
      </c>
      <c r="E41">
        <f t="shared" si="17"/>
        <v>0.39282065880683775</v>
      </c>
      <c r="F41">
        <f aca="true" t="shared" si="25" ref="F41:F72">E41+F40</f>
        <v>1.4234545459363253</v>
      </c>
      <c r="G41">
        <f t="shared" si="18"/>
        <v>0.10006107778090939</v>
      </c>
      <c r="J41">
        <f t="shared" si="19"/>
        <v>0.12903225806451613</v>
      </c>
      <c r="K41">
        <f t="shared" si="20"/>
        <v>0.3959150261526787</v>
      </c>
      <c r="L41">
        <f t="shared" si="21"/>
        <v>0.10217161965230417</v>
      </c>
      <c r="M41">
        <f t="shared" si="22"/>
        <v>0.39691327978767943</v>
      </c>
      <c r="N41">
        <f aca="true" t="shared" si="26" ref="N41:N72">M41+N40</f>
        <v>0.5654814909766519</v>
      </c>
      <c r="O41">
        <f t="shared" si="23"/>
        <v>0.1451787715590901</v>
      </c>
      <c r="P41">
        <f aca="true" t="shared" si="27" ref="P41:P72">P40+(G41-G40)*(O41)</f>
        <v>0.005091081925100393</v>
      </c>
    </row>
    <row r="42" spans="1:16" ht="12.75">
      <c r="A42">
        <f t="shared" si="24"/>
        <v>68</v>
      </c>
      <c r="B42">
        <f t="shared" si="14"/>
        <v>0.03527336860670194</v>
      </c>
      <c r="C42">
        <f t="shared" si="15"/>
        <v>0.49180795625810064</v>
      </c>
      <c r="D42">
        <f t="shared" si="16"/>
        <v>0.034695446649601454</v>
      </c>
      <c r="E42">
        <f t="shared" si="17"/>
        <v>0.4922672963346424</v>
      </c>
      <c r="F42">
        <f t="shared" si="25"/>
        <v>1.9157218422709676</v>
      </c>
      <c r="G42">
        <f t="shared" si="18"/>
        <v>0.13466477929576057</v>
      </c>
      <c r="J42">
        <f t="shared" si="19"/>
        <v>0.12903225806451613</v>
      </c>
      <c r="K42">
        <f t="shared" si="20"/>
        <v>0.7738165914513911</v>
      </c>
      <c r="L42">
        <f t="shared" si="21"/>
        <v>0.1996946042455203</v>
      </c>
      <c r="M42">
        <f t="shared" si="22"/>
        <v>0.7757676798774777</v>
      </c>
      <c r="N42">
        <f t="shared" si="26"/>
        <v>1.3412491708541296</v>
      </c>
      <c r="O42">
        <f t="shared" si="23"/>
        <v>0.3443453235630138</v>
      </c>
      <c r="P42">
        <f t="shared" si="27"/>
        <v>0.017006704719709772</v>
      </c>
    </row>
    <row r="43" spans="1:16" ht="12.75">
      <c r="A43">
        <f t="shared" si="24"/>
        <v>70</v>
      </c>
      <c r="B43">
        <f t="shared" si="14"/>
        <v>0.03527336860670194</v>
      </c>
      <c r="C43">
        <f t="shared" si="15"/>
        <v>0.5974387269804946</v>
      </c>
      <c r="D43">
        <f t="shared" si="16"/>
        <v>0.042147352873403494</v>
      </c>
      <c r="E43">
        <f t="shared" si="17"/>
        <v>0.5979967243595289</v>
      </c>
      <c r="F43">
        <f t="shared" si="25"/>
        <v>2.5137185666304966</v>
      </c>
      <c r="G43">
        <f t="shared" si="18"/>
        <v>0.17670068196626598</v>
      </c>
      <c r="J43">
        <f t="shared" si="19"/>
        <v>0.12903225806451613</v>
      </c>
      <c r="K43">
        <f t="shared" si="20"/>
        <v>0.9974849578337749</v>
      </c>
      <c r="L43">
        <f t="shared" si="21"/>
        <v>0.25741547298936124</v>
      </c>
      <c r="M43">
        <f t="shared" si="22"/>
        <v>1</v>
      </c>
      <c r="N43">
        <f t="shared" si="26"/>
        <v>2.3412491708541294</v>
      </c>
      <c r="O43">
        <f t="shared" si="23"/>
        <v>0.6010801130754867</v>
      </c>
      <c r="P43">
        <f t="shared" si="27"/>
        <v>0.04227364985012732</v>
      </c>
    </row>
    <row r="44" spans="1:16" ht="12.75">
      <c r="A44">
        <f t="shared" si="24"/>
        <v>72</v>
      </c>
      <c r="B44">
        <f t="shared" si="14"/>
        <v>0.03527336860670194</v>
      </c>
      <c r="C44">
        <f t="shared" si="15"/>
        <v>0.703529555894804</v>
      </c>
      <c r="D44">
        <f t="shared" si="16"/>
        <v>0.04963171470157347</v>
      </c>
      <c r="E44">
        <f t="shared" si="17"/>
        <v>0.7041866402626797</v>
      </c>
      <c r="F44">
        <f t="shared" si="25"/>
        <v>3.2179052068931764</v>
      </c>
      <c r="G44">
        <f t="shared" si="18"/>
        <v>0.2262011555744715</v>
      </c>
      <c r="J44">
        <f t="shared" si="19"/>
        <v>0.12903225806451613</v>
      </c>
      <c r="K44">
        <f t="shared" si="20"/>
        <v>0.8480216477536547</v>
      </c>
      <c r="L44">
        <f t="shared" si="21"/>
        <v>0.21884429619449153</v>
      </c>
      <c r="M44">
        <f t="shared" si="22"/>
        <v>0.8501598355881901</v>
      </c>
      <c r="N44">
        <f t="shared" si="26"/>
        <v>3.1914090064423197</v>
      </c>
      <c r="O44">
        <f t="shared" si="23"/>
        <v>0.8193457195171793</v>
      </c>
      <c r="P44">
        <f t="shared" si="27"/>
        <v>0.08283165101508362</v>
      </c>
    </row>
    <row r="45" spans="1:16" ht="12.75">
      <c r="A45">
        <f t="shared" si="24"/>
        <v>74</v>
      </c>
      <c r="B45">
        <f t="shared" si="14"/>
        <v>0.03527336860670194</v>
      </c>
      <c r="C45">
        <f t="shared" si="15"/>
        <v>0.8030867847405325</v>
      </c>
      <c r="D45">
        <f t="shared" si="16"/>
        <v>0.056655152362647794</v>
      </c>
      <c r="E45">
        <f t="shared" si="17"/>
        <v>0.8038368538284323</v>
      </c>
      <c r="F45">
        <f t="shared" si="25"/>
        <v>4.021742060721609</v>
      </c>
      <c r="G45">
        <f t="shared" si="18"/>
        <v>0.2827064947745939</v>
      </c>
      <c r="J45">
        <f t="shared" si="19"/>
        <v>0.12903225806451613</v>
      </c>
      <c r="K45">
        <f t="shared" si="20"/>
        <v>0.47548824847385496</v>
      </c>
      <c r="L45">
        <f t="shared" si="21"/>
        <v>0.12270664476744644</v>
      </c>
      <c r="M45">
        <f t="shared" si="22"/>
        <v>0.47668713672281</v>
      </c>
      <c r="N45">
        <f t="shared" si="26"/>
        <v>3.6680961431651298</v>
      </c>
      <c r="O45">
        <f t="shared" si="23"/>
        <v>0.9417278912270133</v>
      </c>
      <c r="P45">
        <f t="shared" si="27"/>
        <v>0.13604430494308198</v>
      </c>
    </row>
    <row r="46" spans="1:16" ht="12.75">
      <c r="A46">
        <f t="shared" si="24"/>
        <v>76</v>
      </c>
      <c r="B46">
        <f t="shared" si="14"/>
        <v>0.03527336860670194</v>
      </c>
      <c r="C46">
        <f t="shared" si="15"/>
        <v>0.8886561838301457</v>
      </c>
      <c r="D46">
        <f t="shared" si="16"/>
        <v>0.06269179427373162</v>
      </c>
      <c r="E46">
        <f t="shared" si="17"/>
        <v>0.8894861732483844</v>
      </c>
      <c r="F46">
        <f t="shared" si="25"/>
        <v>4.911228233969993</v>
      </c>
      <c r="G46">
        <f t="shared" si="18"/>
        <v>0.34523251319965387</v>
      </c>
      <c r="J46">
        <f t="shared" si="19"/>
        <v>0.12903225806451613</v>
      </c>
      <c r="K46">
        <f t="shared" si="20"/>
        <v>0.1758348287299786</v>
      </c>
      <c r="L46">
        <f t="shared" si="21"/>
        <v>0.045376729994833186</v>
      </c>
      <c r="M46">
        <f t="shared" si="22"/>
        <v>0.17627817577503807</v>
      </c>
      <c r="N46">
        <f t="shared" si="26"/>
        <v>3.844374318940168</v>
      </c>
      <c r="O46">
        <f t="shared" si="23"/>
        <v>0.9869846315802604</v>
      </c>
      <c r="P46">
        <f t="shared" si="27"/>
        <v>0.19775652420252035</v>
      </c>
    </row>
    <row r="47" spans="1:16" ht="12.75">
      <c r="A47">
        <f t="shared" si="24"/>
        <v>78</v>
      </c>
      <c r="B47">
        <f t="shared" si="14"/>
        <v>0.03527336860670194</v>
      </c>
      <c r="C47">
        <f t="shared" si="15"/>
        <v>0.9532267275560355</v>
      </c>
      <c r="D47">
        <f t="shared" si="16"/>
        <v>0.06724703545368857</v>
      </c>
      <c r="E47">
        <f t="shared" si="17"/>
        <v>0.9541170247389616</v>
      </c>
      <c r="F47">
        <f t="shared" si="25"/>
        <v>5.865345258708954</v>
      </c>
      <c r="G47">
        <f t="shared" si="18"/>
        <v>0.4123017273849909</v>
      </c>
      <c r="J47">
        <f t="shared" si="19"/>
        <v>0.12903225806451613</v>
      </c>
      <c r="K47">
        <f t="shared" si="20"/>
        <v>0.042884690797261454</v>
      </c>
      <c r="L47">
        <f t="shared" si="21"/>
        <v>0.01106701697993844</v>
      </c>
      <c r="M47">
        <f t="shared" si="22"/>
        <v>0.04299281955127783</v>
      </c>
      <c r="N47">
        <f t="shared" si="26"/>
        <v>3.8873671384914457</v>
      </c>
      <c r="O47">
        <f t="shared" si="23"/>
        <v>0.9980223840583055</v>
      </c>
      <c r="P47">
        <f t="shared" si="27"/>
        <v>0.2646931012406875</v>
      </c>
    </row>
    <row r="48" spans="1:16" ht="12.75">
      <c r="A48">
        <f t="shared" si="24"/>
        <v>80</v>
      </c>
      <c r="B48">
        <f t="shared" si="14"/>
        <v>0.03527336860670194</v>
      </c>
      <c r="C48">
        <f t="shared" si="15"/>
        <v>0.991173792824936</v>
      </c>
      <c r="D48">
        <f t="shared" si="16"/>
        <v>0.06992407709523357</v>
      </c>
      <c r="E48">
        <f t="shared" si="17"/>
        <v>0.9920995319067646</v>
      </c>
      <c r="F48">
        <f t="shared" si="25"/>
        <v>6.857444790615719</v>
      </c>
      <c r="G48">
        <f t="shared" si="18"/>
        <v>0.48204090431334723</v>
      </c>
      <c r="J48">
        <f t="shared" si="19"/>
        <v>0.12903225806451613</v>
      </c>
      <c r="K48">
        <f t="shared" si="20"/>
        <v>0.006898138805904518</v>
      </c>
      <c r="L48">
        <f t="shared" si="21"/>
        <v>0.0017801648531366497</v>
      </c>
      <c r="M48">
        <f t="shared" si="22"/>
        <v>0.006915531659630354</v>
      </c>
      <c r="N48">
        <f t="shared" si="26"/>
        <v>3.894282670151076</v>
      </c>
      <c r="O48">
        <f t="shared" si="23"/>
        <v>0.9997978416233075</v>
      </c>
      <c r="P48">
        <f t="shared" si="27"/>
        <v>0.33441817981024413</v>
      </c>
    </row>
    <row r="49" spans="1:16" ht="12.75">
      <c r="A49">
        <f t="shared" si="24"/>
        <v>82</v>
      </c>
      <c r="B49">
        <f t="shared" si="14"/>
        <v>0.03527336860670194</v>
      </c>
      <c r="C49">
        <f t="shared" si="15"/>
        <v>0.9990668889037277</v>
      </c>
      <c r="D49">
        <f t="shared" si="16"/>
        <v>0.07048090927010425</v>
      </c>
      <c r="E49">
        <f t="shared" si="17"/>
        <v>1</v>
      </c>
      <c r="F49">
        <f t="shared" si="25"/>
        <v>7.857444790615719</v>
      </c>
      <c r="G49">
        <f t="shared" si="18"/>
        <v>0.5523354409858132</v>
      </c>
      <c r="J49">
        <f t="shared" si="19"/>
        <v>0.12903225806451613</v>
      </c>
      <c r="K49">
        <f t="shared" si="20"/>
        <v>0.0007318024188804728</v>
      </c>
      <c r="L49">
        <f t="shared" si="21"/>
        <v>0.00018885223713044458</v>
      </c>
      <c r="M49">
        <f t="shared" si="22"/>
        <v>0.0007336475734628807</v>
      </c>
      <c r="N49">
        <f t="shared" si="26"/>
        <v>3.8950163177245387</v>
      </c>
      <c r="O49">
        <f t="shared" si="23"/>
        <v>0.9999861944786568</v>
      </c>
      <c r="P49">
        <f t="shared" si="27"/>
        <v>0.4047117460299838</v>
      </c>
    </row>
    <row r="50" spans="1:16" ht="12.75">
      <c r="A50">
        <f t="shared" si="24"/>
        <v>84</v>
      </c>
      <c r="B50">
        <f t="shared" si="14"/>
        <v>0.03527336860670194</v>
      </c>
      <c r="C50">
        <f t="shared" si="15"/>
        <v>0.9761812841206583</v>
      </c>
      <c r="D50">
        <f t="shared" si="16"/>
        <v>0.06886640452350323</v>
      </c>
      <c r="E50">
        <f t="shared" si="17"/>
        <v>0.9770930204601398</v>
      </c>
      <c r="F50">
        <f t="shared" si="25"/>
        <v>8.834537811075858</v>
      </c>
      <c r="G50">
        <f t="shared" si="18"/>
        <v>0.621019742144959</v>
      </c>
      <c r="J50">
        <f t="shared" si="19"/>
        <v>0.12903225806451613</v>
      </c>
      <c r="K50">
        <f t="shared" si="20"/>
        <v>5.1202128808550945E-05</v>
      </c>
      <c r="L50">
        <f t="shared" si="21"/>
        <v>1.3213452595755082E-05</v>
      </c>
      <c r="M50">
        <f t="shared" si="22"/>
        <v>5.133122901396523E-05</v>
      </c>
      <c r="N50">
        <f t="shared" si="26"/>
        <v>3.8950676489535527</v>
      </c>
      <c r="O50">
        <f t="shared" si="23"/>
        <v>0.9999993729909331</v>
      </c>
      <c r="P50">
        <f t="shared" si="27"/>
        <v>0.47339600412345</v>
      </c>
    </row>
    <row r="51" spans="1:16" ht="12.75">
      <c r="A51">
        <f t="shared" si="24"/>
        <v>86</v>
      </c>
      <c r="B51">
        <f t="shared" si="14"/>
        <v>0.03527336860670194</v>
      </c>
      <c r="C51">
        <f t="shared" si="15"/>
        <v>0.9246077805803592</v>
      </c>
      <c r="D51">
        <f t="shared" si="16"/>
        <v>0.06522806212207119</v>
      </c>
      <c r="E51">
        <f t="shared" si="17"/>
        <v>0.9254713481646135</v>
      </c>
      <c r="F51">
        <f t="shared" si="25"/>
        <v>9.760009159240472</v>
      </c>
      <c r="G51">
        <f t="shared" si="18"/>
        <v>0.6860753217678329</v>
      </c>
      <c r="J51">
        <f t="shared" si="19"/>
        <v>0.12903225806451613</v>
      </c>
      <c r="K51">
        <f t="shared" si="20"/>
        <v>2.362731985418906E-06</v>
      </c>
      <c r="L51">
        <f t="shared" si="21"/>
        <v>6.097372865597176E-07</v>
      </c>
      <c r="M51">
        <f t="shared" si="22"/>
        <v>2.368689338985141E-06</v>
      </c>
      <c r="N51">
        <f t="shared" si="26"/>
        <v>3.8950700176428916</v>
      </c>
      <c r="O51">
        <f t="shared" si="23"/>
        <v>0.999999981115892</v>
      </c>
      <c r="P51">
        <f t="shared" si="27"/>
        <v>0.5384515825178073</v>
      </c>
    </row>
    <row r="52" spans="1:16" ht="12.75">
      <c r="A52">
        <f t="shared" si="24"/>
        <v>88</v>
      </c>
      <c r="B52">
        <f t="shared" si="14"/>
        <v>0.03527336860670194</v>
      </c>
      <c r="C52">
        <f t="shared" si="15"/>
        <v>0.8489375943979308</v>
      </c>
      <c r="D52">
        <f t="shared" si="16"/>
        <v>0.05988977738257007</v>
      </c>
      <c r="E52">
        <f t="shared" si="17"/>
        <v>0.8497304873445127</v>
      </c>
      <c r="F52">
        <f t="shared" si="25"/>
        <v>10.609739646584984</v>
      </c>
      <c r="G52">
        <f t="shared" si="18"/>
        <v>0.7458067326721841</v>
      </c>
      <c r="J52">
        <f t="shared" si="19"/>
        <v>0.12903225806451613</v>
      </c>
      <c r="K52">
        <f t="shared" si="20"/>
        <v>7.19073309492697E-08</v>
      </c>
      <c r="L52">
        <f t="shared" si="21"/>
        <v>1.855673056755347E-08</v>
      </c>
      <c r="M52">
        <f t="shared" si="22"/>
        <v>7.208863691080607E-08</v>
      </c>
      <c r="N52">
        <f t="shared" si="26"/>
        <v>3.8950700897315285</v>
      </c>
      <c r="O52">
        <f t="shared" si="23"/>
        <v>0.999999999623553</v>
      </c>
      <c r="P52">
        <f t="shared" si="27"/>
        <v>0.5981829933996728</v>
      </c>
    </row>
    <row r="53" spans="1:16" ht="12.75">
      <c r="A53">
        <f t="shared" si="24"/>
        <v>90</v>
      </c>
      <c r="B53">
        <f t="shared" si="14"/>
        <v>0.03527336860670194</v>
      </c>
      <c r="C53">
        <f t="shared" si="15"/>
        <v>0.755588161360494</v>
      </c>
      <c r="D53">
        <f t="shared" si="16"/>
        <v>0.05330427946105778</v>
      </c>
      <c r="E53">
        <f t="shared" si="17"/>
        <v>0.7562938675603572</v>
      </c>
      <c r="F53">
        <f t="shared" si="25"/>
        <v>11.366033514145341</v>
      </c>
      <c r="G53">
        <f t="shared" si="18"/>
        <v>0.7989700596805668</v>
      </c>
      <c r="J53">
        <f t="shared" si="19"/>
        <v>0.12903225806451613</v>
      </c>
      <c r="K53">
        <f t="shared" si="20"/>
        <v>1.443325029068625E-09</v>
      </c>
      <c r="L53">
        <f t="shared" si="21"/>
        <v>3.7247097524351614E-10</v>
      </c>
      <c r="M53">
        <f t="shared" si="22"/>
        <v>1.4469642050573629E-09</v>
      </c>
      <c r="N53">
        <f t="shared" si="26"/>
        <v>3.895070091178493</v>
      </c>
      <c r="O53">
        <f t="shared" si="23"/>
        <v>0.9999999999950391</v>
      </c>
      <c r="P53">
        <f t="shared" si="27"/>
        <v>0.6513463204077917</v>
      </c>
    </row>
    <row r="54" spans="1:16" ht="12.75">
      <c r="A54">
        <f t="shared" si="24"/>
        <v>92</v>
      </c>
      <c r="B54">
        <f t="shared" si="14"/>
        <v>0.03527336860670194</v>
      </c>
      <c r="C54">
        <f t="shared" si="15"/>
        <v>0.6519070518015594</v>
      </c>
      <c r="D54">
        <f t="shared" si="16"/>
        <v>0.04598991547100948</v>
      </c>
      <c r="E54">
        <f t="shared" si="17"/>
        <v>0.6525159216485439</v>
      </c>
      <c r="F54">
        <f t="shared" si="25"/>
        <v>12.018549435793885</v>
      </c>
      <c r="G54">
        <f t="shared" si="18"/>
        <v>0.8448383640642582</v>
      </c>
      <c r="J54">
        <f t="shared" si="19"/>
        <v>0.12903225806451613</v>
      </c>
      <c r="K54">
        <f t="shared" si="20"/>
        <v>1.9106774693656787E-11</v>
      </c>
      <c r="L54">
        <f t="shared" si="21"/>
        <v>4.930780566104977E-12</v>
      </c>
      <c r="M54">
        <f t="shared" si="22"/>
        <v>1.9154950201104507E-11</v>
      </c>
      <c r="N54">
        <f t="shared" si="26"/>
        <v>3.8950700911976477</v>
      </c>
      <c r="O54">
        <f t="shared" si="23"/>
        <v>0.9999999999999568</v>
      </c>
      <c r="P54">
        <f t="shared" si="27"/>
        <v>0.6972146247914811</v>
      </c>
    </row>
    <row r="55" spans="1:16" ht="12.75">
      <c r="A55">
        <f t="shared" si="24"/>
        <v>94</v>
      </c>
      <c r="B55">
        <f t="shared" si="14"/>
        <v>0.03527336860670194</v>
      </c>
      <c r="C55">
        <f t="shared" si="15"/>
        <v>0.5452270183676525</v>
      </c>
      <c r="D55">
        <f t="shared" si="16"/>
        <v>0.03846398718643051</v>
      </c>
      <c r="E55">
        <f t="shared" si="17"/>
        <v>0.545736250919023</v>
      </c>
      <c r="F55">
        <f t="shared" si="25"/>
        <v>12.564285686712907</v>
      </c>
      <c r="G55">
        <f t="shared" si="18"/>
        <v>0.8832006409679795</v>
      </c>
      <c r="J55">
        <f t="shared" si="19"/>
        <v>0.12903225806451613</v>
      </c>
      <c r="K55">
        <f t="shared" si="20"/>
        <v>1.668179913641408E-13</v>
      </c>
      <c r="L55">
        <f t="shared" si="21"/>
        <v>4.3049804223004075E-14</v>
      </c>
      <c r="M55">
        <f t="shared" si="22"/>
        <v>1.672386035037734E-13</v>
      </c>
      <c r="N55">
        <f t="shared" si="26"/>
        <v>3.895070091197815</v>
      </c>
      <c r="O55">
        <f t="shared" si="23"/>
        <v>0.9999999999999998</v>
      </c>
      <c r="P55">
        <f t="shared" si="27"/>
        <v>0.7355769016952024</v>
      </c>
    </row>
    <row r="56" spans="1:16" ht="12.75">
      <c r="A56">
        <f t="shared" si="24"/>
        <v>96</v>
      </c>
      <c r="B56">
        <f t="shared" si="14"/>
        <v>0.03527336860670194</v>
      </c>
      <c r="C56">
        <f t="shared" si="15"/>
        <v>0.44203862020532386</v>
      </c>
      <c r="D56">
        <f t="shared" si="16"/>
        <v>0.031184382377800624</v>
      </c>
      <c r="E56">
        <f t="shared" si="17"/>
        <v>0.44245147658768985</v>
      </c>
      <c r="F56">
        <f t="shared" si="25"/>
        <v>13.006737163300597</v>
      </c>
      <c r="G56">
        <f t="shared" si="18"/>
        <v>0.9143025625147596</v>
      </c>
      <c r="J56">
        <f t="shared" si="19"/>
        <v>0.12903225806451613</v>
      </c>
      <c r="K56">
        <f t="shared" si="20"/>
        <v>9.605736262047065E-16</v>
      </c>
      <c r="L56">
        <f t="shared" si="21"/>
        <v>2.478899680528275E-16</v>
      </c>
      <c r="M56">
        <f t="shared" si="22"/>
        <v>9.629956007464733E-16</v>
      </c>
      <c r="N56">
        <f t="shared" si="26"/>
        <v>3.895070091197816</v>
      </c>
      <c r="O56">
        <f t="shared" si="23"/>
        <v>1</v>
      </c>
      <c r="P56">
        <f t="shared" si="27"/>
        <v>0.7666788232419826</v>
      </c>
    </row>
    <row r="57" spans="1:16" ht="12.75">
      <c r="A57">
        <f t="shared" si="24"/>
        <v>98</v>
      </c>
      <c r="B57">
        <f t="shared" si="14"/>
        <v>0.03527336860670194</v>
      </c>
      <c r="C57">
        <f t="shared" si="15"/>
        <v>0.34740352128437135</v>
      </c>
      <c r="D57">
        <f t="shared" si="16"/>
        <v>0.024508184923059707</v>
      </c>
      <c r="E57">
        <f t="shared" si="17"/>
        <v>0.34772799013044653</v>
      </c>
      <c r="F57">
        <f t="shared" si="25"/>
        <v>13.354465153431043</v>
      </c>
      <c r="G57">
        <f t="shared" si="18"/>
        <v>0.9387459404690272</v>
      </c>
      <c r="J57">
        <f t="shared" si="19"/>
        <v>0.12903225806451613</v>
      </c>
      <c r="K57">
        <f t="shared" si="20"/>
        <v>3.647965267163286E-18</v>
      </c>
      <c r="L57">
        <f t="shared" si="21"/>
        <v>9.414103915260093E-19</v>
      </c>
      <c r="M57">
        <f t="shared" si="22"/>
        <v>3.6571631867868214E-18</v>
      </c>
      <c r="N57">
        <f t="shared" si="26"/>
        <v>3.895070091197816</v>
      </c>
      <c r="O57">
        <f t="shared" si="23"/>
        <v>1</v>
      </c>
      <c r="P57">
        <f t="shared" si="27"/>
        <v>0.7911222011962501</v>
      </c>
    </row>
    <row r="58" spans="1:16" ht="12.75">
      <c r="A58">
        <f t="shared" si="24"/>
        <v>100</v>
      </c>
      <c r="B58">
        <f t="shared" si="14"/>
        <v>0.03527336860670194</v>
      </c>
      <c r="C58">
        <f t="shared" si="15"/>
        <v>0.26466674329785683</v>
      </c>
      <c r="D58">
        <f t="shared" si="16"/>
        <v>0.018671375188561327</v>
      </c>
      <c r="E58">
        <f t="shared" si="17"/>
        <v>0.2649139374324322</v>
      </c>
      <c r="F58">
        <f t="shared" si="25"/>
        <v>13.619379090863475</v>
      </c>
      <c r="G58">
        <f t="shared" si="18"/>
        <v>0.9573679429589186</v>
      </c>
      <c r="J58">
        <f t="shared" si="19"/>
        <v>0.12903225806451613</v>
      </c>
      <c r="K58">
        <f t="shared" si="20"/>
        <v>9.136986781812998E-21</v>
      </c>
      <c r="L58">
        <f t="shared" si="21"/>
        <v>2.357932072725935E-21</v>
      </c>
      <c r="M58">
        <f t="shared" si="22"/>
        <v>9.160024630001112E-21</v>
      </c>
      <c r="N58">
        <f t="shared" si="26"/>
        <v>3.895070091197816</v>
      </c>
      <c r="O58">
        <f t="shared" si="23"/>
        <v>1</v>
      </c>
      <c r="P58">
        <f t="shared" si="27"/>
        <v>0.8097442036861415</v>
      </c>
    </row>
    <row r="59" spans="1:16" ht="12.75">
      <c r="A59">
        <f t="shared" si="24"/>
        <v>102</v>
      </c>
      <c r="B59">
        <f t="shared" si="14"/>
        <v>0.03527336860670194</v>
      </c>
      <c r="C59">
        <f t="shared" si="15"/>
        <v>0.19545900631080848</v>
      </c>
      <c r="D59">
        <f t="shared" si="16"/>
        <v>0.013788995154201655</v>
      </c>
      <c r="E59">
        <f t="shared" si="17"/>
        <v>0.19564156162285076</v>
      </c>
      <c r="F59">
        <f t="shared" si="25"/>
        <v>13.815020652486327</v>
      </c>
      <c r="G59">
        <f t="shared" si="18"/>
        <v>0.9711204758870746</v>
      </c>
      <c r="J59">
        <f t="shared" si="19"/>
        <v>0.12903225806451613</v>
      </c>
      <c r="K59">
        <f t="shared" si="20"/>
        <v>1.5093416767055772E-23</v>
      </c>
      <c r="L59">
        <f t="shared" si="21"/>
        <v>3.89507529472407E-24</v>
      </c>
      <c r="M59">
        <f t="shared" si="22"/>
        <v>1.5131473059838365E-23</v>
      </c>
      <c r="N59">
        <f t="shared" si="26"/>
        <v>3.895070091197816</v>
      </c>
      <c r="O59">
        <f t="shared" si="23"/>
        <v>1</v>
      </c>
      <c r="P59">
        <f t="shared" si="27"/>
        <v>0.8234967366142976</v>
      </c>
    </row>
    <row r="60" spans="1:16" ht="12.75">
      <c r="A60">
        <f t="shared" si="24"/>
        <v>104</v>
      </c>
      <c r="B60">
        <f t="shared" si="14"/>
        <v>0.03527336860670194</v>
      </c>
      <c r="C60">
        <f t="shared" si="15"/>
        <v>0.13992752593215577</v>
      </c>
      <c r="D60">
        <f t="shared" si="16"/>
        <v>0.009871430400857549</v>
      </c>
      <c r="E60">
        <f t="shared" si="17"/>
        <v>0.1400582158074498</v>
      </c>
      <c r="F60">
        <f t="shared" si="25"/>
        <v>13.955078868293777</v>
      </c>
      <c r="G60">
        <f t="shared" si="18"/>
        <v>0.9809658032744315</v>
      </c>
      <c r="J60">
        <f t="shared" si="19"/>
        <v>0.12903225806451613</v>
      </c>
      <c r="K60">
        <f t="shared" si="20"/>
        <v>1.6443883728382246E-26</v>
      </c>
      <c r="L60">
        <f t="shared" si="21"/>
        <v>4.2435828976470314E-27</v>
      </c>
      <c r="M60">
        <f t="shared" si="22"/>
        <v>1.6485345066348886E-26</v>
      </c>
      <c r="N60">
        <f t="shared" si="26"/>
        <v>3.895070091197816</v>
      </c>
      <c r="O60">
        <f t="shared" si="23"/>
        <v>1</v>
      </c>
      <c r="P60">
        <f t="shared" si="27"/>
        <v>0.8333420640016544</v>
      </c>
    </row>
    <row r="61" spans="1:16" ht="12.75">
      <c r="A61">
        <f t="shared" si="24"/>
        <v>106</v>
      </c>
      <c r="B61">
        <f t="shared" si="14"/>
        <v>0.03527336860670194</v>
      </c>
      <c r="C61">
        <f t="shared" si="15"/>
        <v>0.09710504191713805</v>
      </c>
      <c r="D61">
        <f t="shared" si="16"/>
        <v>0.006850443874224906</v>
      </c>
      <c r="E61">
        <f t="shared" si="17"/>
        <v>0.09719573633722466</v>
      </c>
      <c r="F61">
        <f t="shared" si="25"/>
        <v>14.052274604631002</v>
      </c>
      <c r="G61">
        <f t="shared" si="18"/>
        <v>0.9877981325267959</v>
      </c>
      <c r="J61">
        <f t="shared" si="19"/>
        <v>0.12903225806451613</v>
      </c>
      <c r="K61">
        <f t="shared" si="20"/>
        <v>1.1815537857775137E-29</v>
      </c>
      <c r="L61">
        <f t="shared" si="21"/>
        <v>3.049171060071003E-30</v>
      </c>
      <c r="M61">
        <f t="shared" si="22"/>
        <v>1.1845329360589845E-29</v>
      </c>
      <c r="N61">
        <f t="shared" si="26"/>
        <v>3.895070091197816</v>
      </c>
      <c r="O61">
        <f t="shared" si="23"/>
        <v>1</v>
      </c>
      <c r="P61">
        <f t="shared" si="27"/>
        <v>0.8401743932540189</v>
      </c>
    </row>
    <row r="62" spans="1:16" ht="12.75">
      <c r="A62">
        <f t="shared" si="24"/>
        <v>108</v>
      </c>
      <c r="B62">
        <f t="shared" si="14"/>
        <v>0.03527336860670194</v>
      </c>
      <c r="C62">
        <f t="shared" si="15"/>
        <v>0.0653238180531282</v>
      </c>
      <c r="D62">
        <f t="shared" si="16"/>
        <v>0.004608382225970244</v>
      </c>
      <c r="E62">
        <f t="shared" si="17"/>
        <v>0.06538482936293462</v>
      </c>
      <c r="F62">
        <f t="shared" si="25"/>
        <v>14.117659433993936</v>
      </c>
      <c r="G62">
        <f t="shared" si="18"/>
        <v>0.9923943288122716</v>
      </c>
      <c r="J62">
        <f t="shared" si="19"/>
        <v>0.12903225806451613</v>
      </c>
      <c r="K62">
        <f t="shared" si="20"/>
        <v>5.599314485946257E-33</v>
      </c>
      <c r="L62">
        <f t="shared" si="21"/>
        <v>1.4449843834700019E-33</v>
      </c>
      <c r="M62">
        <f t="shared" si="22"/>
        <v>5.613432505394584E-33</v>
      </c>
      <c r="N62">
        <f t="shared" si="26"/>
        <v>3.895070091197816</v>
      </c>
      <c r="O62">
        <f t="shared" si="23"/>
        <v>1</v>
      </c>
      <c r="P62">
        <f t="shared" si="27"/>
        <v>0.8447705895394946</v>
      </c>
    </row>
    <row r="63" spans="1:16" ht="12.75">
      <c r="A63">
        <f t="shared" si="24"/>
        <v>110</v>
      </c>
      <c r="B63">
        <f t="shared" si="14"/>
        <v>0.03527336860670194</v>
      </c>
      <c r="C63">
        <f t="shared" si="15"/>
        <v>0.04259832245699335</v>
      </c>
      <c r="D63">
        <f t="shared" si="16"/>
        <v>0.0030051726601053506</v>
      </c>
      <c r="E63">
        <f t="shared" si="17"/>
        <v>0.04263810854920467</v>
      </c>
      <c r="F63">
        <f t="shared" si="25"/>
        <v>14.160297542543141</v>
      </c>
      <c r="G63">
        <f t="shared" si="18"/>
        <v>0.9953915548973283</v>
      </c>
      <c r="J63">
        <f t="shared" si="19"/>
        <v>0.12903225806451613</v>
      </c>
      <c r="K63">
        <f t="shared" si="20"/>
        <v>1.750042075196875E-36</v>
      </c>
      <c r="L63">
        <f t="shared" si="21"/>
        <v>4.516237613411291E-37</v>
      </c>
      <c r="M63">
        <f t="shared" si="22"/>
        <v>1.754454602500893E-36</v>
      </c>
      <c r="N63">
        <f t="shared" si="26"/>
        <v>3.895070091197816</v>
      </c>
      <c r="O63">
        <f t="shared" si="23"/>
        <v>1</v>
      </c>
      <c r="P63">
        <f t="shared" si="27"/>
        <v>0.8477678156245513</v>
      </c>
    </row>
    <row r="64" spans="1:16" ht="12.75">
      <c r="A64">
        <f t="shared" si="24"/>
        <v>112</v>
      </c>
      <c r="B64">
        <f t="shared" si="14"/>
        <v>0.03527336860670194</v>
      </c>
      <c r="C64">
        <f t="shared" si="15"/>
        <v>0.02692803038639622</v>
      </c>
      <c r="D64">
        <f t="shared" si="16"/>
        <v>0.0018996846833436486</v>
      </c>
      <c r="E64">
        <f t="shared" si="17"/>
        <v>0.026953180698385714</v>
      </c>
      <c r="F64">
        <f t="shared" si="25"/>
        <v>14.187250723241526</v>
      </c>
      <c r="G64">
        <f t="shared" si="18"/>
        <v>0.9972862162463706</v>
      </c>
      <c r="J64">
        <f t="shared" si="19"/>
        <v>0.12903225806451613</v>
      </c>
      <c r="K64">
        <f t="shared" si="20"/>
        <v>3.6074007049485785E-40</v>
      </c>
      <c r="L64">
        <f t="shared" si="21"/>
        <v>9.309421174060848E-41</v>
      </c>
      <c r="M64">
        <f t="shared" si="22"/>
        <v>3.616496345752145E-40</v>
      </c>
      <c r="N64">
        <f t="shared" si="26"/>
        <v>3.895070091197816</v>
      </c>
      <c r="O64">
        <f t="shared" si="23"/>
        <v>1</v>
      </c>
      <c r="P64">
        <f t="shared" si="27"/>
        <v>0.8496624769735935</v>
      </c>
    </row>
    <row r="65" spans="1:16" ht="12.75">
      <c r="A65">
        <f t="shared" si="24"/>
        <v>114</v>
      </c>
      <c r="B65">
        <f t="shared" si="14"/>
        <v>0.03527336860670194</v>
      </c>
      <c r="C65">
        <f t="shared" si="15"/>
        <v>0.01650090775553733</v>
      </c>
      <c r="D65">
        <f t="shared" si="16"/>
        <v>0.00116408520321251</v>
      </c>
      <c r="E65">
        <f t="shared" si="17"/>
        <v>0.016516319316361</v>
      </c>
      <c r="F65">
        <f t="shared" si="25"/>
        <v>14.203767042557887</v>
      </c>
      <c r="G65">
        <f t="shared" si="18"/>
        <v>0.9984472232602487</v>
      </c>
      <c r="J65">
        <f t="shared" si="19"/>
        <v>0.12903225806451613</v>
      </c>
      <c r="K65">
        <f t="shared" si="20"/>
        <v>4.904249392209098E-44</v>
      </c>
      <c r="L65">
        <f t="shared" si="21"/>
        <v>1.2656127463765416E-44</v>
      </c>
      <c r="M65">
        <f t="shared" si="22"/>
        <v>4.916614885962384E-44</v>
      </c>
      <c r="N65">
        <f t="shared" si="26"/>
        <v>3.895070091197816</v>
      </c>
      <c r="O65">
        <f t="shared" si="23"/>
        <v>1</v>
      </c>
      <c r="P65">
        <f t="shared" si="27"/>
        <v>0.8508234839874717</v>
      </c>
    </row>
    <row r="66" spans="1:16" ht="12.75">
      <c r="A66">
        <f t="shared" si="24"/>
        <v>116</v>
      </c>
      <c r="B66">
        <f t="shared" si="14"/>
        <v>0.03527336860670194</v>
      </c>
      <c r="C66">
        <f t="shared" si="15"/>
        <v>0.009801718824573417</v>
      </c>
      <c r="D66">
        <f t="shared" si="16"/>
        <v>0.0006914792821568548</v>
      </c>
      <c r="E66">
        <f t="shared" si="17"/>
        <v>0.009810873459462563</v>
      </c>
      <c r="F66">
        <f t="shared" si="25"/>
        <v>14.21357791601735</v>
      </c>
      <c r="G66">
        <f t="shared" si="18"/>
        <v>0.9991368740644337</v>
      </c>
      <c r="J66">
        <f t="shared" si="19"/>
        <v>0.12903225806451613</v>
      </c>
      <c r="K66">
        <f t="shared" si="20"/>
        <v>4.3972683878404907E-48</v>
      </c>
      <c r="L66">
        <f t="shared" si="21"/>
        <v>1.1347789387975459E-48</v>
      </c>
      <c r="M66">
        <f t="shared" si="22"/>
        <v>4.4083555880280954E-48</v>
      </c>
      <c r="N66">
        <f t="shared" si="26"/>
        <v>3.895070091197816</v>
      </c>
      <c r="O66">
        <f t="shared" si="23"/>
        <v>1</v>
      </c>
      <c r="P66">
        <f t="shared" si="27"/>
        <v>0.8515131347916567</v>
      </c>
    </row>
    <row r="67" spans="1:16" ht="12.75">
      <c r="A67">
        <f t="shared" si="24"/>
        <v>118</v>
      </c>
      <c r="B67">
        <f t="shared" si="14"/>
        <v>0.03527336860670194</v>
      </c>
      <c r="C67">
        <f t="shared" si="15"/>
        <v>0.005644010322476632</v>
      </c>
      <c r="D67">
        <f t="shared" si="16"/>
        <v>0.00039816651304949783</v>
      </c>
      <c r="E67">
        <f t="shared" si="17"/>
        <v>0.005649281729944811</v>
      </c>
      <c r="F67">
        <f t="shared" si="25"/>
        <v>14.219227197747294</v>
      </c>
      <c r="G67">
        <f t="shared" si="18"/>
        <v>0.9995339877061724</v>
      </c>
      <c r="J67">
        <f t="shared" si="19"/>
        <v>0.12903225806451613</v>
      </c>
      <c r="K67">
        <f t="shared" si="20"/>
        <v>2.600313232092871E-52</v>
      </c>
      <c r="L67">
        <f t="shared" si="21"/>
        <v>6.710485760239667E-53</v>
      </c>
      <c r="M67">
        <f t="shared" si="22"/>
        <v>2.6068696191067762E-52</v>
      </c>
      <c r="N67">
        <f t="shared" si="26"/>
        <v>3.895070091197816</v>
      </c>
      <c r="O67">
        <f t="shared" si="23"/>
        <v>1</v>
      </c>
      <c r="P67">
        <f t="shared" si="27"/>
        <v>0.8519102484333954</v>
      </c>
    </row>
    <row r="68" spans="1:16" ht="12.75">
      <c r="A68">
        <f t="shared" si="24"/>
        <v>120</v>
      </c>
      <c r="B68">
        <f t="shared" si="14"/>
        <v>0.03527336860670194</v>
      </c>
      <c r="C68">
        <f t="shared" si="15"/>
        <v>0.003150391409034404</v>
      </c>
      <c r="D68">
        <f t="shared" si="16"/>
        <v>0.00022224983485251524</v>
      </c>
      <c r="E68">
        <f t="shared" si="17"/>
        <v>0.0031533338198119205</v>
      </c>
      <c r="F68">
        <f t="shared" si="25"/>
        <v>14.222380531567106</v>
      </c>
      <c r="G68">
        <f t="shared" si="18"/>
        <v>0.9997556498460097</v>
      </c>
      <c r="J68">
        <f t="shared" si="19"/>
        <v>0.12903225806451613</v>
      </c>
      <c r="K68">
        <f t="shared" si="20"/>
        <v>1.0141463311798035E-56</v>
      </c>
      <c r="L68">
        <f t="shared" si="21"/>
        <v>2.6171518223994927E-57</v>
      </c>
      <c r="M68">
        <f t="shared" si="22"/>
        <v>1.01670338305874E-56</v>
      </c>
      <c r="N68">
        <f t="shared" si="26"/>
        <v>3.895070091197816</v>
      </c>
      <c r="O68">
        <f t="shared" si="23"/>
        <v>1</v>
      </c>
      <c r="P68">
        <f t="shared" si="27"/>
        <v>0.8521319105732327</v>
      </c>
    </row>
    <row r="69" spans="1:16" ht="12.75">
      <c r="A69">
        <f t="shared" si="24"/>
        <v>122</v>
      </c>
      <c r="B69">
        <f t="shared" si="14"/>
        <v>0.03527336860670194</v>
      </c>
      <c r="C69">
        <f t="shared" si="15"/>
        <v>0.0017046388628742407</v>
      </c>
      <c r="D69">
        <f t="shared" si="16"/>
        <v>0.00012025670990294467</v>
      </c>
      <c r="E69">
        <f t="shared" si="17"/>
        <v>0.001706230965921345</v>
      </c>
      <c r="F69">
        <f t="shared" si="25"/>
        <v>14.224086762533027</v>
      </c>
      <c r="G69">
        <f t="shared" si="18"/>
        <v>0.9998755885612154</v>
      </c>
      <c r="J69">
        <f t="shared" si="19"/>
        <v>0.12903225806451613</v>
      </c>
      <c r="K69">
        <f t="shared" si="20"/>
        <v>2.6086021469495788E-61</v>
      </c>
      <c r="L69">
        <f t="shared" si="21"/>
        <v>6.7318765082569775E-62</v>
      </c>
      <c r="M69">
        <f t="shared" si="22"/>
        <v>2.6151794334970688E-61</v>
      </c>
      <c r="N69">
        <f t="shared" si="26"/>
        <v>3.895070091197816</v>
      </c>
      <c r="O69">
        <f t="shared" si="23"/>
        <v>1</v>
      </c>
      <c r="P69">
        <f t="shared" si="27"/>
        <v>0.8522518492884383</v>
      </c>
    </row>
    <row r="70" spans="1:16" ht="12.75">
      <c r="A70">
        <f t="shared" si="24"/>
        <v>124</v>
      </c>
      <c r="B70">
        <f t="shared" si="14"/>
        <v>0.03527336860670194</v>
      </c>
      <c r="C70">
        <f t="shared" si="15"/>
        <v>0.0008941109468047882</v>
      </c>
      <c r="D70">
        <f t="shared" si="16"/>
        <v>6.307661000386512E-05</v>
      </c>
      <c r="E70">
        <f t="shared" si="17"/>
        <v>0.0008949460308767639</v>
      </c>
      <c r="F70">
        <f t="shared" si="25"/>
        <v>14.224981708563904</v>
      </c>
      <c r="G70">
        <f t="shared" si="18"/>
        <v>0.9999384983778028</v>
      </c>
      <c r="J70">
        <f t="shared" si="19"/>
        <v>0.12903225806451613</v>
      </c>
      <c r="K70">
        <f t="shared" si="20"/>
        <v>4.425347063644981E-66</v>
      </c>
      <c r="L70">
        <f t="shared" si="21"/>
        <v>1.1420250486825757E-66</v>
      </c>
      <c r="M70">
        <f t="shared" si="22"/>
        <v>4.436505060943926E-66</v>
      </c>
      <c r="N70">
        <f t="shared" si="26"/>
        <v>3.895070091197816</v>
      </c>
      <c r="O70">
        <f t="shared" si="23"/>
        <v>1</v>
      </c>
      <c r="P70">
        <f t="shared" si="27"/>
        <v>0.8523147591050257</v>
      </c>
    </row>
    <row r="71" spans="1:16" ht="12.75">
      <c r="A71">
        <f t="shared" si="24"/>
        <v>126</v>
      </c>
      <c r="B71">
        <f t="shared" si="14"/>
        <v>0.03527336860670194</v>
      </c>
      <c r="C71">
        <f t="shared" si="15"/>
        <v>0.000454612732023257</v>
      </c>
      <c r="D71">
        <f t="shared" si="16"/>
        <v>3.207144493991231E-05</v>
      </c>
      <c r="E71">
        <f t="shared" si="17"/>
        <v>0.0004550373324073444</v>
      </c>
      <c r="F71">
        <f t="shared" si="25"/>
        <v>14.225436745896312</v>
      </c>
      <c r="G71">
        <f t="shared" si="18"/>
        <v>0.9999704850162531</v>
      </c>
      <c r="J71">
        <f t="shared" si="19"/>
        <v>0.12903225806451613</v>
      </c>
      <c r="K71">
        <f t="shared" si="20"/>
        <v>4.95129829089964E-71</v>
      </c>
      <c r="L71">
        <f t="shared" si="21"/>
        <v>1.27775439765152E-71</v>
      </c>
      <c r="M71">
        <f t="shared" si="22"/>
        <v>4.9637824129722326E-71</v>
      </c>
      <c r="N71">
        <f t="shared" si="26"/>
        <v>3.895070091197816</v>
      </c>
      <c r="O71">
        <f t="shared" si="23"/>
        <v>1</v>
      </c>
      <c r="P71">
        <f t="shared" si="27"/>
        <v>0.852346745743476</v>
      </c>
    </row>
    <row r="72" spans="1:16" ht="12.75">
      <c r="A72">
        <f t="shared" si="24"/>
        <v>128</v>
      </c>
      <c r="B72">
        <f aca="true" t="shared" si="28" ref="B72:B99">1/($L$4*2.5)</f>
        <v>0.03527336860670194</v>
      </c>
      <c r="C72">
        <f aca="true" t="shared" si="29" ref="C72:C99">EXP(-((A72-$L$3)^2/(2*$L$4^2)))</f>
        <v>0.0002240695968602375</v>
      </c>
      <c r="D72">
        <f aca="true" t="shared" si="30" ref="D72:D99">B72*C72*(A73-A72)</f>
        <v>1.580737896721252E-05</v>
      </c>
      <c r="E72">
        <f aca="true" t="shared" si="31" ref="E72:E99">D72/MAX(D$8:D$99)</f>
        <v>0.00022427887396619475</v>
      </c>
      <c r="F72">
        <f t="shared" si="25"/>
        <v>14.225661024770279</v>
      </c>
      <c r="G72">
        <f aca="true" t="shared" si="32" ref="G72:G99">F72/(SUM(E$8:E$99))</f>
        <v>0.9999862505957839</v>
      </c>
      <c r="J72">
        <f aca="true" t="shared" si="33" ref="J72:J99">1/($M$4*2.5)</f>
        <v>0.12903225806451613</v>
      </c>
      <c r="K72">
        <f aca="true" t="shared" si="34" ref="K72:K99">EXP(-((A72-$M$3)^2/(2*$M$4^2)))</f>
        <v>3.653617775157557E-76</v>
      </c>
      <c r="L72">
        <f aca="true" t="shared" si="35" ref="L72:L99">J72*K72*(A73-A72)</f>
        <v>9.428691032664664E-77</v>
      </c>
      <c r="M72">
        <f aca="true" t="shared" si="36" ref="M72:M99">L72/MAX(L$8:L$99)</f>
        <v>3.662829946921778E-76</v>
      </c>
      <c r="N72">
        <f t="shared" si="26"/>
        <v>3.895070091197816</v>
      </c>
      <c r="O72">
        <f aca="true" t="shared" si="37" ref="O72:O99">N72/(SUM(M$8:M$99))</f>
        <v>1</v>
      </c>
      <c r="P72">
        <f t="shared" si="27"/>
        <v>0.8523625113230069</v>
      </c>
    </row>
    <row r="73" spans="1:16" ht="12.75">
      <c r="A73">
        <f aca="true" t="shared" si="38" ref="A73:A99">A72+$L$2</f>
        <v>130</v>
      </c>
      <c r="B73">
        <f t="shared" si="28"/>
        <v>0.03527336860670194</v>
      </c>
      <c r="C73">
        <f t="shared" si="29"/>
        <v>0.00010705708814997183</v>
      </c>
      <c r="D73">
        <f t="shared" si="30"/>
        <v>7.552528264548277E-06</v>
      </c>
      <c r="E73">
        <f t="shared" si="31"/>
        <v>0.00010715707760813208</v>
      </c>
      <c r="F73">
        <f aca="true" t="shared" si="39" ref="F73:F99">E73+F72</f>
        <v>14.225768181847886</v>
      </c>
      <c r="G73">
        <f t="shared" si="32"/>
        <v>0.9999937831529055</v>
      </c>
      <c r="J73">
        <f t="shared" si="33"/>
        <v>0.12903225806451613</v>
      </c>
      <c r="K73">
        <f t="shared" si="34"/>
        <v>1.7781131647060682E-81</v>
      </c>
      <c r="L73">
        <f t="shared" si="35"/>
        <v>4.588679134725337E-82</v>
      </c>
      <c r="M73">
        <f t="shared" si="36"/>
        <v>1.7825964699934658E-81</v>
      </c>
      <c r="N73">
        <f aca="true" t="shared" si="40" ref="N73:N99">M73+N72</f>
        <v>3.895070091197816</v>
      </c>
      <c r="O73">
        <f t="shared" si="37"/>
        <v>1</v>
      </c>
      <c r="P73">
        <f aca="true" t="shared" si="41" ref="P73:P99">P72+(G73-G72)*(O73)</f>
        <v>0.8523700438801285</v>
      </c>
    </row>
    <row r="74" spans="1:16" ht="12.75">
      <c r="A74">
        <f t="shared" si="38"/>
        <v>132</v>
      </c>
      <c r="B74">
        <f t="shared" si="28"/>
        <v>0.03527336860670194</v>
      </c>
      <c r="C74">
        <f t="shared" si="29"/>
        <v>4.958371659634384E-05</v>
      </c>
      <c r="D74">
        <f t="shared" si="30"/>
        <v>3.497969424786161E-06</v>
      </c>
      <c r="E74">
        <f t="shared" si="31"/>
        <v>4.963002692517601E-05</v>
      </c>
      <c r="F74">
        <f t="shared" si="39"/>
        <v>14.225817811874812</v>
      </c>
      <c r="G74">
        <f t="shared" si="32"/>
        <v>0.9999972718726533</v>
      </c>
      <c r="J74">
        <f t="shared" si="33"/>
        <v>0.12903225806451613</v>
      </c>
      <c r="K74">
        <f t="shared" si="34"/>
        <v>5.707263826094559E-87</v>
      </c>
      <c r="L74">
        <f t="shared" si="35"/>
        <v>1.4728422777018217E-87</v>
      </c>
      <c r="M74">
        <f t="shared" si="36"/>
        <v>5.721654027233603E-87</v>
      </c>
      <c r="N74">
        <f t="shared" si="40"/>
        <v>3.895070091197816</v>
      </c>
      <c r="O74">
        <f t="shared" si="37"/>
        <v>1</v>
      </c>
      <c r="P74">
        <f t="shared" si="41"/>
        <v>0.8523735325998762</v>
      </c>
    </row>
    <row r="75" spans="1:16" ht="12.75">
      <c r="A75">
        <f t="shared" si="38"/>
        <v>134</v>
      </c>
      <c r="B75">
        <f t="shared" si="28"/>
        <v>0.03527336860670194</v>
      </c>
      <c r="C75">
        <f t="shared" si="29"/>
        <v>2.2261472221345322E-05</v>
      </c>
      <c r="D75">
        <f t="shared" si="30"/>
        <v>1.5704742307827386E-06</v>
      </c>
      <c r="E75">
        <f t="shared" si="31"/>
        <v>2.2282264049179678E-05</v>
      </c>
      <c r="F75">
        <f t="shared" si="39"/>
        <v>14.225840094138862</v>
      </c>
      <c r="G75">
        <f t="shared" si="32"/>
        <v>0.9999988381940808</v>
      </c>
      <c r="J75">
        <f t="shared" si="33"/>
        <v>0.12903225806451613</v>
      </c>
      <c r="K75">
        <f t="shared" si="34"/>
        <v>1.2081719984567517E-92</v>
      </c>
      <c r="L75">
        <f t="shared" si="35"/>
        <v>3.1178632218238753E-93</v>
      </c>
      <c r="M75">
        <f t="shared" si="36"/>
        <v>1.2112182634618604E-92</v>
      </c>
      <c r="N75">
        <f t="shared" si="40"/>
        <v>3.895070091197816</v>
      </c>
      <c r="O75">
        <f t="shared" si="37"/>
        <v>1</v>
      </c>
      <c r="P75">
        <f t="shared" si="41"/>
        <v>0.8523750989213037</v>
      </c>
    </row>
    <row r="76" spans="1:16" ht="12.75">
      <c r="A76">
        <f t="shared" si="38"/>
        <v>136</v>
      </c>
      <c r="B76">
        <f t="shared" si="28"/>
        <v>0.03527336860670194</v>
      </c>
      <c r="C76">
        <f t="shared" si="29"/>
        <v>9.68857361827219E-06</v>
      </c>
      <c r="D76">
        <f t="shared" si="30"/>
        <v>6.834972570209658E-07</v>
      </c>
      <c r="E76">
        <f t="shared" si="31"/>
        <v>9.697622577506722E-06</v>
      </c>
      <c r="F76">
        <f t="shared" si="39"/>
        <v>14.225849791761439</v>
      </c>
      <c r="G76">
        <f t="shared" si="32"/>
        <v>0.9999995198839666</v>
      </c>
      <c r="J76">
        <f t="shared" si="33"/>
        <v>0.12903225806451613</v>
      </c>
      <c r="K76">
        <f t="shared" si="34"/>
        <v>1.6867932274953445E-98</v>
      </c>
      <c r="L76">
        <f t="shared" si="35"/>
        <v>4.353014780633147E-99</v>
      </c>
      <c r="M76">
        <f t="shared" si="36"/>
        <v>1.6910462801950732E-98</v>
      </c>
      <c r="N76">
        <f t="shared" si="40"/>
        <v>3.895070091197816</v>
      </c>
      <c r="O76">
        <f t="shared" si="37"/>
        <v>1</v>
      </c>
      <c r="P76">
        <f t="shared" si="41"/>
        <v>0.8523757806111896</v>
      </c>
    </row>
    <row r="77" spans="1:16" ht="12.75">
      <c r="A77">
        <f t="shared" si="38"/>
        <v>138</v>
      </c>
      <c r="B77">
        <f t="shared" si="28"/>
        <v>0.03527336860670194</v>
      </c>
      <c r="C77">
        <f t="shared" si="29"/>
        <v>4.087492424109588E-06</v>
      </c>
      <c r="D77">
        <f t="shared" si="30"/>
        <v>2.883592539054383E-07</v>
      </c>
      <c r="E77">
        <f t="shared" si="31"/>
        <v>4.091310070935068E-06</v>
      </c>
      <c r="F77">
        <f t="shared" si="39"/>
        <v>14.22585388307151</v>
      </c>
      <c r="G77">
        <f t="shared" si="32"/>
        <v>0.9999998074807125</v>
      </c>
      <c r="J77">
        <f t="shared" si="33"/>
        <v>0.12903225806451613</v>
      </c>
      <c r="K77">
        <f t="shared" si="34"/>
        <v>1.553199338569158E-104</v>
      </c>
      <c r="L77">
        <f t="shared" si="35"/>
        <v>4.0082563575978266E-105</v>
      </c>
      <c r="M77">
        <f t="shared" si="36"/>
        <v>1.557115549834677E-104</v>
      </c>
      <c r="N77">
        <f t="shared" si="40"/>
        <v>3.895070091197816</v>
      </c>
      <c r="O77">
        <f t="shared" si="37"/>
        <v>1</v>
      </c>
      <c r="P77">
        <f t="shared" si="41"/>
        <v>0.8523760682079354</v>
      </c>
    </row>
    <row r="78" spans="1:16" ht="12.75">
      <c r="A78">
        <f t="shared" si="38"/>
        <v>140</v>
      </c>
      <c r="B78">
        <f t="shared" si="28"/>
        <v>0.03527336860670194</v>
      </c>
      <c r="C78">
        <f t="shared" si="29"/>
        <v>1.6716495419794452E-06</v>
      </c>
      <c r="D78">
        <f t="shared" si="30"/>
        <v>1.1792942095093087E-07</v>
      </c>
      <c r="E78">
        <f t="shared" si="31"/>
        <v>1.6732108335746565E-06</v>
      </c>
      <c r="F78">
        <f t="shared" si="39"/>
        <v>14.225855556282344</v>
      </c>
      <c r="G78">
        <f t="shared" si="32"/>
        <v>0.9999999250982927</v>
      </c>
      <c r="J78">
        <f t="shared" si="33"/>
        <v>0.12903225806451613</v>
      </c>
      <c r="K78">
        <f t="shared" si="34"/>
        <v>9.432456495299321E-111</v>
      </c>
      <c r="L78">
        <f t="shared" si="35"/>
        <v>2.434182321367567E-111</v>
      </c>
      <c r="M78">
        <f t="shared" si="36"/>
        <v>9.456239335963187E-111</v>
      </c>
      <c r="N78">
        <f t="shared" si="40"/>
        <v>3.895070091197816</v>
      </c>
      <c r="O78">
        <f t="shared" si="37"/>
        <v>1</v>
      </c>
      <c r="P78">
        <f t="shared" si="41"/>
        <v>0.8523761858255157</v>
      </c>
    </row>
    <row r="79" spans="1:16" ht="12.75">
      <c r="A79">
        <f t="shared" si="38"/>
        <v>142</v>
      </c>
      <c r="B79">
        <f t="shared" si="28"/>
        <v>0.03527336860670194</v>
      </c>
      <c r="C79">
        <f t="shared" si="29"/>
        <v>6.627117371836328E-07</v>
      </c>
      <c r="D79">
        <f t="shared" si="30"/>
        <v>4.675215077133211E-08</v>
      </c>
      <c r="E79">
        <f t="shared" si="31"/>
        <v>6.633306984188253E-07</v>
      </c>
      <c r="F79">
        <f t="shared" si="39"/>
        <v>14.225856219613043</v>
      </c>
      <c r="G79">
        <f t="shared" si="32"/>
        <v>0.9999999717268169</v>
      </c>
      <c r="J79">
        <f t="shared" si="33"/>
        <v>0.12903225806451613</v>
      </c>
      <c r="K79">
        <f t="shared" si="34"/>
        <v>3.7779368158815324E-117</v>
      </c>
      <c r="L79">
        <f t="shared" si="35"/>
        <v>9.749514363565245E-118</v>
      </c>
      <c r="M79">
        <f t="shared" si="36"/>
        <v>3.787462443630257E-117</v>
      </c>
      <c r="N79">
        <f t="shared" si="40"/>
        <v>3.895070091197816</v>
      </c>
      <c r="O79">
        <f t="shared" si="37"/>
        <v>1</v>
      </c>
      <c r="P79">
        <f t="shared" si="41"/>
        <v>0.8523762324540398</v>
      </c>
    </row>
    <row r="80" spans="1:16" ht="12.75">
      <c r="A80">
        <f t="shared" si="38"/>
        <v>144</v>
      </c>
      <c r="B80">
        <f t="shared" si="28"/>
        <v>0.03527336860670194</v>
      </c>
      <c r="C80">
        <f t="shared" si="29"/>
        <v>2.546802379024426E-07</v>
      </c>
      <c r="D80">
        <f t="shared" si="30"/>
        <v>1.7966859816750797E-08</v>
      </c>
      <c r="E80">
        <f t="shared" si="31"/>
        <v>2.5491810481468583E-07</v>
      </c>
      <c r="F80">
        <f t="shared" si="39"/>
        <v>14.225856474531147</v>
      </c>
      <c r="G80">
        <f t="shared" si="32"/>
        <v>0.999999989646167</v>
      </c>
      <c r="J80">
        <f t="shared" si="33"/>
        <v>0.12903225806451613</v>
      </c>
      <c r="K80">
        <f t="shared" si="34"/>
        <v>9.979685045534311E-124</v>
      </c>
      <c r="L80">
        <f t="shared" si="35"/>
        <v>2.575402592395951E-124</v>
      </c>
      <c r="M80">
        <f t="shared" si="36"/>
        <v>1.0004847659264018E-123</v>
      </c>
      <c r="N80">
        <f t="shared" si="40"/>
        <v>3.895070091197816</v>
      </c>
      <c r="O80">
        <f t="shared" si="37"/>
        <v>1</v>
      </c>
      <c r="P80">
        <f t="shared" si="41"/>
        <v>0.8523762503733899</v>
      </c>
    </row>
    <row r="81" spans="1:16" ht="12.75">
      <c r="A81">
        <f t="shared" si="38"/>
        <v>146</v>
      </c>
      <c r="B81">
        <f t="shared" si="28"/>
        <v>0.03527336860670194</v>
      </c>
      <c r="C81">
        <f t="shared" si="29"/>
        <v>9.487613560468173E-08</v>
      </c>
      <c r="D81">
        <f t="shared" si="30"/>
        <v>6.693201806326753E-09</v>
      </c>
      <c r="E81">
        <f t="shared" si="31"/>
        <v>9.496474826504253E-08</v>
      </c>
      <c r="F81">
        <f t="shared" si="39"/>
        <v>14.225856569495896</v>
      </c>
      <c r="G81">
        <f t="shared" si="32"/>
        <v>0.9999999963216699</v>
      </c>
      <c r="J81">
        <f t="shared" si="33"/>
        <v>0.12903225806451613</v>
      </c>
      <c r="K81">
        <f t="shared" si="34"/>
        <v>1.7386463214768233E-130</v>
      </c>
      <c r="L81">
        <f t="shared" si="35"/>
        <v>4.4868292167143825E-131</v>
      </c>
      <c r="M81">
        <f t="shared" si="36"/>
        <v>1.7430301157148465E-130</v>
      </c>
      <c r="N81">
        <f t="shared" si="40"/>
        <v>3.895070091197816</v>
      </c>
      <c r="O81">
        <f t="shared" si="37"/>
        <v>1</v>
      </c>
      <c r="P81">
        <f t="shared" si="41"/>
        <v>0.8523762570488929</v>
      </c>
    </row>
    <row r="82" spans="1:16" ht="12.75">
      <c r="A82">
        <f t="shared" si="38"/>
        <v>148</v>
      </c>
      <c r="B82">
        <f t="shared" si="28"/>
        <v>0.03527336860670194</v>
      </c>
      <c r="C82">
        <f t="shared" si="29"/>
        <v>3.426177693292816E-08</v>
      </c>
      <c r="D82">
        <f t="shared" si="30"/>
        <v>2.4170565737515455E-09</v>
      </c>
      <c r="E82">
        <f t="shared" si="31"/>
        <v>3.4293776836627496E-08</v>
      </c>
      <c r="F82">
        <f t="shared" si="39"/>
        <v>14.225856603789673</v>
      </c>
      <c r="G82">
        <f t="shared" si="32"/>
        <v>0.9999999987323351</v>
      </c>
      <c r="J82">
        <f t="shared" si="33"/>
        <v>0.12903225806451613</v>
      </c>
      <c r="K82">
        <f t="shared" si="34"/>
        <v>1.9977352017129228E-137</v>
      </c>
      <c r="L82">
        <f t="shared" si="35"/>
        <v>5.155445681839801E-138</v>
      </c>
      <c r="M82">
        <f t="shared" si="36"/>
        <v>2.002772258392125E-137</v>
      </c>
      <c r="N82">
        <f t="shared" si="40"/>
        <v>3.895070091197816</v>
      </c>
      <c r="O82">
        <f t="shared" si="37"/>
        <v>1</v>
      </c>
      <c r="P82">
        <f t="shared" si="41"/>
        <v>0.8523762594595581</v>
      </c>
    </row>
    <row r="83" spans="1:16" ht="12.75">
      <c r="A83">
        <f t="shared" si="38"/>
        <v>150</v>
      </c>
      <c r="B83">
        <f t="shared" si="28"/>
        <v>0.03527336860670194</v>
      </c>
      <c r="C83">
        <f t="shared" si="29"/>
        <v>1.1993720808441087E-08</v>
      </c>
      <c r="D83">
        <f t="shared" si="30"/>
        <v>8.461178700840273E-10</v>
      </c>
      <c r="E83">
        <f t="shared" si="31"/>
        <v>1.2004922735055057E-08</v>
      </c>
      <c r="F83">
        <f t="shared" si="39"/>
        <v>14.225856615794596</v>
      </c>
      <c r="G83">
        <f t="shared" si="32"/>
        <v>0.9999999995762157</v>
      </c>
      <c r="J83">
        <f t="shared" si="33"/>
        <v>0.12903225806451613</v>
      </c>
      <c r="K83">
        <f t="shared" si="34"/>
        <v>1.5138988677342233E-144</v>
      </c>
      <c r="L83">
        <f t="shared" si="35"/>
        <v>3.906835787701221E-145</v>
      </c>
      <c r="M83">
        <f t="shared" si="36"/>
        <v>1.5177159874389863E-144</v>
      </c>
      <c r="N83">
        <f t="shared" si="40"/>
        <v>3.895070091197816</v>
      </c>
      <c r="O83">
        <f t="shared" si="37"/>
        <v>1</v>
      </c>
      <c r="P83">
        <f t="shared" si="41"/>
        <v>0.8523762603034386</v>
      </c>
    </row>
    <row r="84" spans="1:16" ht="12.75">
      <c r="A84">
        <f t="shared" si="38"/>
        <v>152</v>
      </c>
      <c r="B84">
        <f t="shared" si="28"/>
        <v>0.03527336860670194</v>
      </c>
      <c r="C84">
        <f t="shared" si="29"/>
        <v>4.0699506446694084E-09</v>
      </c>
      <c r="D84">
        <f t="shared" si="30"/>
        <v>2.8712173860101645E-10</v>
      </c>
      <c r="E84">
        <f t="shared" si="31"/>
        <v>4.073751907778016E-09</v>
      </c>
      <c r="F84">
        <f t="shared" si="39"/>
        <v>14.225856619868347</v>
      </c>
      <c r="G84">
        <f t="shared" si="32"/>
        <v>0.999999999862578</v>
      </c>
      <c r="J84">
        <f t="shared" si="33"/>
        <v>0.12903225806451613</v>
      </c>
      <c r="K84">
        <f t="shared" si="34"/>
        <v>7.566378656973338E-152</v>
      </c>
      <c r="L84">
        <f t="shared" si="35"/>
        <v>1.952613846960861E-152</v>
      </c>
      <c r="M84">
        <f t="shared" si="36"/>
        <v>7.585456399668566E-152</v>
      </c>
      <c r="N84">
        <f t="shared" si="40"/>
        <v>3.895070091197816</v>
      </c>
      <c r="O84">
        <f t="shared" si="37"/>
        <v>1</v>
      </c>
      <c r="P84">
        <f t="shared" si="41"/>
        <v>0.852376260589801</v>
      </c>
    </row>
    <row r="85" spans="1:16" ht="12.75">
      <c r="A85">
        <f t="shared" si="38"/>
        <v>154</v>
      </c>
      <c r="B85">
        <f t="shared" si="28"/>
        <v>0.03527336860670194</v>
      </c>
      <c r="C85">
        <f t="shared" si="29"/>
        <v>1.3387993908170302E-09</v>
      </c>
      <c r="D85">
        <f t="shared" si="30"/>
        <v>9.444792880543423E-11</v>
      </c>
      <c r="E85">
        <f t="shared" si="31"/>
        <v>1.3400498061607162E-09</v>
      </c>
      <c r="F85">
        <f t="shared" si="39"/>
        <v>14.225856621208397</v>
      </c>
      <c r="G85">
        <f t="shared" si="32"/>
        <v>0.9999999999567762</v>
      </c>
      <c r="J85">
        <f t="shared" si="33"/>
        <v>0.12903225806451613</v>
      </c>
      <c r="K85">
        <f t="shared" si="34"/>
        <v>2.494086689890524E-159</v>
      </c>
      <c r="L85">
        <f t="shared" si="35"/>
        <v>6.436352748104577E-160</v>
      </c>
      <c r="M85">
        <f t="shared" si="36"/>
        <v>2.500375239048115E-159</v>
      </c>
      <c r="N85">
        <f t="shared" si="40"/>
        <v>3.895070091197816</v>
      </c>
      <c r="O85">
        <f t="shared" si="37"/>
        <v>1</v>
      </c>
      <c r="P85">
        <f t="shared" si="41"/>
        <v>0.8523762606839992</v>
      </c>
    </row>
    <row r="86" spans="1:16" ht="12.75">
      <c r="A86">
        <f t="shared" si="38"/>
        <v>156</v>
      </c>
      <c r="B86">
        <f t="shared" si="28"/>
        <v>0.03527336860670194</v>
      </c>
      <c r="C86">
        <f t="shared" si="29"/>
        <v>4.2690675352564516E-10</v>
      </c>
      <c r="D86">
        <f t="shared" si="30"/>
        <v>3.011687855560107E-11</v>
      </c>
      <c r="E86">
        <f t="shared" si="31"/>
        <v>4.27305477007739E-10</v>
      </c>
      <c r="F86">
        <f t="shared" si="39"/>
        <v>14.225856621635703</v>
      </c>
      <c r="G86">
        <f t="shared" si="32"/>
        <v>0.9999999999868135</v>
      </c>
      <c r="J86">
        <f t="shared" si="33"/>
        <v>0.12903225806451613</v>
      </c>
      <c r="K86">
        <f t="shared" si="34"/>
        <v>5.4220970075620965E-167</v>
      </c>
      <c r="L86">
        <f t="shared" si="35"/>
        <v>1.3992508406611861E-167</v>
      </c>
      <c r="M86">
        <f t="shared" si="36"/>
        <v>5.435768193775267E-167</v>
      </c>
      <c r="N86">
        <f t="shared" si="40"/>
        <v>3.895070091197816</v>
      </c>
      <c r="O86">
        <f t="shared" si="37"/>
        <v>1</v>
      </c>
      <c r="P86">
        <f t="shared" si="41"/>
        <v>0.8523762607140365</v>
      </c>
    </row>
    <row r="87" spans="1:16" ht="12.75">
      <c r="A87">
        <f t="shared" si="38"/>
        <v>158</v>
      </c>
      <c r="B87">
        <f t="shared" si="28"/>
        <v>0.03527336860670194</v>
      </c>
      <c r="C87">
        <f t="shared" si="29"/>
        <v>1.3195981566897462E-10</v>
      </c>
      <c r="D87">
        <f t="shared" si="30"/>
        <v>9.309334438728368E-12</v>
      </c>
      <c r="E87">
        <f t="shared" si="31"/>
        <v>1.3208306384147475E-10</v>
      </c>
      <c r="F87">
        <f t="shared" si="39"/>
        <v>14.225856621767786</v>
      </c>
      <c r="G87">
        <f t="shared" si="32"/>
        <v>0.9999999999960982</v>
      </c>
      <c r="J87">
        <f t="shared" si="33"/>
        <v>0.12903225806451613</v>
      </c>
      <c r="K87">
        <f t="shared" si="34"/>
        <v>7.77419245384698E-175</v>
      </c>
      <c r="L87">
        <f t="shared" si="35"/>
        <v>2.006243213895995E-175</v>
      </c>
      <c r="M87">
        <f t="shared" si="36"/>
        <v>7.793794174831561E-175</v>
      </c>
      <c r="N87">
        <f t="shared" si="40"/>
        <v>3.895070091197816</v>
      </c>
      <c r="O87">
        <f t="shared" si="37"/>
        <v>1</v>
      </c>
      <c r="P87">
        <f t="shared" si="41"/>
        <v>0.8523762607233212</v>
      </c>
    </row>
    <row r="88" spans="1:16" ht="12.75">
      <c r="A88">
        <f t="shared" si="38"/>
        <v>160</v>
      </c>
      <c r="B88">
        <f t="shared" si="28"/>
        <v>0.03527336860670194</v>
      </c>
      <c r="C88">
        <f t="shared" si="29"/>
        <v>3.9540443022513643E-11</v>
      </c>
      <c r="D88">
        <f t="shared" si="30"/>
        <v>2.7894492432108388E-12</v>
      </c>
      <c r="E88">
        <f t="shared" si="31"/>
        <v>3.9577373108522506E-11</v>
      </c>
      <c r="F88">
        <f t="shared" si="39"/>
        <v>14.225856621807363</v>
      </c>
      <c r="G88">
        <f t="shared" si="32"/>
        <v>0.9999999999988803</v>
      </c>
      <c r="J88">
        <f t="shared" si="33"/>
        <v>0.12903225806451613</v>
      </c>
      <c r="K88">
        <f t="shared" si="34"/>
        <v>7.351493159235105E-183</v>
      </c>
      <c r="L88">
        <f t="shared" si="35"/>
        <v>1.897159524963898E-183</v>
      </c>
      <c r="M88">
        <f t="shared" si="36"/>
        <v>7.370029093170735E-183</v>
      </c>
      <c r="N88">
        <f t="shared" si="40"/>
        <v>3.895070091197816</v>
      </c>
      <c r="O88">
        <f t="shared" si="37"/>
        <v>1</v>
      </c>
      <c r="P88">
        <f t="shared" si="41"/>
        <v>0.8523762607261033</v>
      </c>
    </row>
    <row r="89" spans="1:16" ht="12.75">
      <c r="A89">
        <f t="shared" si="38"/>
        <v>162</v>
      </c>
      <c r="B89">
        <f t="shared" si="28"/>
        <v>0.03527336860670194</v>
      </c>
      <c r="C89">
        <f t="shared" si="29"/>
        <v>1.1485040142843917E-11</v>
      </c>
      <c r="D89">
        <f t="shared" si="30"/>
        <v>8.102321088426043E-13</v>
      </c>
      <c r="E89">
        <f t="shared" si="31"/>
        <v>1.149576697056431E-11</v>
      </c>
      <c r="F89">
        <f t="shared" si="39"/>
        <v>14.22585662181886</v>
      </c>
      <c r="G89">
        <f t="shared" si="32"/>
        <v>0.9999999999996885</v>
      </c>
      <c r="J89">
        <f t="shared" si="33"/>
        <v>0.12903225806451613</v>
      </c>
      <c r="K89">
        <f t="shared" si="34"/>
        <v>4.584881261794942E-191</v>
      </c>
      <c r="L89">
        <f t="shared" si="35"/>
        <v>1.1831951643341786E-191</v>
      </c>
      <c r="M89">
        <f t="shared" si="36"/>
        <v>4.5964415059971125E-191</v>
      </c>
      <c r="N89">
        <f t="shared" si="40"/>
        <v>3.895070091197816</v>
      </c>
      <c r="O89">
        <f t="shared" si="37"/>
        <v>1</v>
      </c>
      <c r="P89">
        <f t="shared" si="41"/>
        <v>0.8523762607269114</v>
      </c>
    </row>
    <row r="90" spans="1:16" ht="12.75">
      <c r="A90">
        <f t="shared" si="38"/>
        <v>164</v>
      </c>
      <c r="B90">
        <f t="shared" si="28"/>
        <v>0.03527336860670194</v>
      </c>
      <c r="C90">
        <f t="shared" si="29"/>
        <v>3.2338111922451695E-12</v>
      </c>
      <c r="D90">
        <f t="shared" si="30"/>
        <v>2.2813482837708427E-13</v>
      </c>
      <c r="E90">
        <f t="shared" si="31"/>
        <v>3.2368315156491854E-12</v>
      </c>
      <c r="F90">
        <f t="shared" si="39"/>
        <v>14.225856621822096</v>
      </c>
      <c r="G90">
        <f t="shared" si="32"/>
        <v>0.999999999999916</v>
      </c>
      <c r="J90">
        <f t="shared" si="33"/>
        <v>0.12903225806451613</v>
      </c>
      <c r="K90">
        <f t="shared" si="34"/>
        <v>1.88587495912919E-199</v>
      </c>
      <c r="L90">
        <f t="shared" si="35"/>
        <v>4.8667740880753286E-200</v>
      </c>
      <c r="M90">
        <f t="shared" si="36"/>
        <v>1.890629973232599E-199</v>
      </c>
      <c r="N90">
        <f t="shared" si="40"/>
        <v>3.895070091197816</v>
      </c>
      <c r="O90">
        <f t="shared" si="37"/>
        <v>1</v>
      </c>
      <c r="P90">
        <f t="shared" si="41"/>
        <v>0.8523762607271389</v>
      </c>
    </row>
    <row r="91" spans="1:16" ht="12.75">
      <c r="A91">
        <f t="shared" si="38"/>
        <v>166</v>
      </c>
      <c r="B91">
        <f t="shared" si="28"/>
        <v>0.03527336860670194</v>
      </c>
      <c r="C91">
        <f t="shared" si="29"/>
        <v>8.82648846309734E-13</v>
      </c>
      <c r="D91">
        <f t="shared" si="30"/>
        <v>6.22679962123269E-14</v>
      </c>
      <c r="E91">
        <f t="shared" si="31"/>
        <v>8.834732249792213E-13</v>
      </c>
      <c r="F91">
        <f t="shared" si="39"/>
        <v>14.22585662182298</v>
      </c>
      <c r="G91">
        <f t="shared" si="32"/>
        <v>0.999999999999978</v>
      </c>
      <c r="J91">
        <f t="shared" si="33"/>
        <v>0.12903225806451613</v>
      </c>
      <c r="K91">
        <f t="shared" si="34"/>
        <v>5.1159932237918685E-208</v>
      </c>
      <c r="L91">
        <f t="shared" si="35"/>
        <v>1.3202563158172563E-208</v>
      </c>
      <c r="M91">
        <f t="shared" si="36"/>
        <v>5.128892604959381E-208</v>
      </c>
      <c r="N91">
        <f t="shared" si="40"/>
        <v>3.895070091197816</v>
      </c>
      <c r="O91">
        <f t="shared" si="37"/>
        <v>1</v>
      </c>
      <c r="P91">
        <f t="shared" si="41"/>
        <v>0.852376260727201</v>
      </c>
    </row>
    <row r="92" spans="1:16" ht="12.75">
      <c r="A92">
        <f t="shared" si="38"/>
        <v>168</v>
      </c>
      <c r="B92">
        <f t="shared" si="28"/>
        <v>0.03527336860670194</v>
      </c>
      <c r="C92">
        <f t="shared" si="29"/>
        <v>2.3353523341064913E-13</v>
      </c>
      <c r="D92">
        <f t="shared" si="30"/>
        <v>1.6475148741492E-14</v>
      </c>
      <c r="E92">
        <f t="shared" si="31"/>
        <v>2.3375335125649735E-13</v>
      </c>
      <c r="F92">
        <f t="shared" si="39"/>
        <v>14.225856621823214</v>
      </c>
      <c r="G92">
        <f t="shared" si="32"/>
        <v>0.9999999999999946</v>
      </c>
      <c r="J92">
        <f t="shared" si="33"/>
        <v>0.12903225806451613</v>
      </c>
      <c r="K92">
        <f t="shared" si="34"/>
        <v>9.153333641773065E-217</v>
      </c>
      <c r="L92">
        <f t="shared" si="35"/>
        <v>2.3621506172317585E-217</v>
      </c>
      <c r="M92">
        <f t="shared" si="36"/>
        <v>9.17641270666501E-217</v>
      </c>
      <c r="N92">
        <f t="shared" si="40"/>
        <v>3.895070091197816</v>
      </c>
      <c r="O92">
        <f t="shared" si="37"/>
        <v>1</v>
      </c>
      <c r="P92">
        <f t="shared" si="41"/>
        <v>0.8523762607272175</v>
      </c>
    </row>
    <row r="93" spans="1:16" ht="12.75">
      <c r="A93">
        <f t="shared" si="38"/>
        <v>170</v>
      </c>
      <c r="B93">
        <f t="shared" si="28"/>
        <v>0.03527336860670194</v>
      </c>
      <c r="C93">
        <f t="shared" si="29"/>
        <v>5.989740693431445E-14</v>
      </c>
      <c r="D93">
        <f t="shared" si="30"/>
        <v>4.225566626759397E-15</v>
      </c>
      <c r="E93">
        <f t="shared" si="31"/>
        <v>5.995335007052395E-14</v>
      </c>
      <c r="F93">
        <f t="shared" si="39"/>
        <v>14.225856621823274</v>
      </c>
      <c r="G93">
        <f t="shared" si="32"/>
        <v>0.9999999999999988</v>
      </c>
      <c r="J93">
        <f t="shared" si="33"/>
        <v>0.12903225806451613</v>
      </c>
      <c r="K93">
        <f t="shared" si="34"/>
        <v>1.0800923513720552E-225</v>
      </c>
      <c r="L93">
        <f t="shared" si="35"/>
        <v>2.787335100314981E-226</v>
      </c>
      <c r="M93">
        <f t="shared" si="36"/>
        <v>1.082815678461636E-225</v>
      </c>
      <c r="N93">
        <f t="shared" si="40"/>
        <v>3.895070091197816</v>
      </c>
      <c r="O93">
        <f t="shared" si="37"/>
        <v>1</v>
      </c>
      <c r="P93">
        <f t="shared" si="41"/>
        <v>0.8523762607272217</v>
      </c>
    </row>
    <row r="94" spans="1:16" ht="12.75">
      <c r="A94">
        <f t="shared" si="38"/>
        <v>172</v>
      </c>
      <c r="B94">
        <f t="shared" si="28"/>
        <v>0.03527336860670194</v>
      </c>
      <c r="C94">
        <f t="shared" si="29"/>
        <v>1.4892060326680928E-14</v>
      </c>
      <c r="D94">
        <f t="shared" si="30"/>
        <v>1.0505862664325168E-15</v>
      </c>
      <c r="E94">
        <f t="shared" si="31"/>
        <v>1.490596925199065E-14</v>
      </c>
      <c r="F94">
        <f t="shared" si="39"/>
        <v>14.225856621823288</v>
      </c>
      <c r="G94">
        <f t="shared" si="32"/>
        <v>0.9999999999999998</v>
      </c>
      <c r="J94">
        <f t="shared" si="33"/>
        <v>0.12903225806451613</v>
      </c>
      <c r="K94">
        <f t="shared" si="34"/>
        <v>8.405716802643697E-235</v>
      </c>
      <c r="L94">
        <f t="shared" si="35"/>
        <v>2.169217239391922E-235</v>
      </c>
      <c r="M94">
        <f t="shared" si="36"/>
        <v>8.426910838734134E-235</v>
      </c>
      <c r="N94">
        <f t="shared" si="40"/>
        <v>3.895070091197816</v>
      </c>
      <c r="O94">
        <f t="shared" si="37"/>
        <v>1</v>
      </c>
      <c r="P94">
        <f t="shared" si="41"/>
        <v>0.8523762607272227</v>
      </c>
    </row>
    <row r="95" spans="1:16" ht="12.75">
      <c r="A95">
        <f t="shared" si="38"/>
        <v>174</v>
      </c>
      <c r="B95">
        <f t="shared" si="28"/>
        <v>0.03527336860670194</v>
      </c>
      <c r="C95">
        <f t="shared" si="29"/>
        <v>3.589159082847648E-15</v>
      </c>
      <c r="D95">
        <f t="shared" si="30"/>
        <v>2.5320346263475467E-16</v>
      </c>
      <c r="E95">
        <f t="shared" si="31"/>
        <v>3.592511295000496E-15</v>
      </c>
      <c r="F95">
        <f t="shared" si="39"/>
        <v>14.225856621823292</v>
      </c>
      <c r="G95">
        <f t="shared" si="32"/>
        <v>1</v>
      </c>
      <c r="J95">
        <f t="shared" si="33"/>
        <v>0.12903225806451613</v>
      </c>
      <c r="K95">
        <f t="shared" si="34"/>
        <v>4.3144047270390374E-244</v>
      </c>
      <c r="L95">
        <f t="shared" si="35"/>
        <v>1.1133947682681387E-244</v>
      </c>
      <c r="M95">
        <f t="shared" si="36"/>
        <v>4.3252829961552246E-244</v>
      </c>
      <c r="N95">
        <f t="shared" si="40"/>
        <v>3.895070091197816</v>
      </c>
      <c r="O95">
        <f t="shared" si="37"/>
        <v>1</v>
      </c>
      <c r="P95">
        <f t="shared" si="41"/>
        <v>0.852376260727223</v>
      </c>
    </row>
    <row r="96" spans="1:16" ht="12.75">
      <c r="A96">
        <f t="shared" si="38"/>
        <v>176</v>
      </c>
      <c r="B96">
        <f t="shared" si="28"/>
        <v>0.03527336860670194</v>
      </c>
      <c r="C96">
        <f t="shared" si="29"/>
        <v>8.385361401718104E-16</v>
      </c>
      <c r="D96">
        <f t="shared" si="30"/>
        <v>5.91559887246427E-17</v>
      </c>
      <c r="E96">
        <f t="shared" si="31"/>
        <v>8.393193183410699E-16</v>
      </c>
      <c r="F96">
        <f t="shared" si="39"/>
        <v>14.225856621823292</v>
      </c>
      <c r="G96">
        <f t="shared" si="32"/>
        <v>1</v>
      </c>
      <c r="J96">
        <f t="shared" si="33"/>
        <v>0.12903225806451613</v>
      </c>
      <c r="K96">
        <f t="shared" si="34"/>
        <v>1.4604923205359602E-253</v>
      </c>
      <c r="L96">
        <f t="shared" si="35"/>
        <v>3.7690124400928004E-254</v>
      </c>
      <c r="M96">
        <f t="shared" si="36"/>
        <v>1.4641747818510392E-253</v>
      </c>
      <c r="N96">
        <f t="shared" si="40"/>
        <v>3.895070091197816</v>
      </c>
      <c r="O96">
        <f t="shared" si="37"/>
        <v>1</v>
      </c>
      <c r="P96">
        <f t="shared" si="41"/>
        <v>0.852376260727223</v>
      </c>
    </row>
    <row r="97" spans="1:16" ht="12.75">
      <c r="A97">
        <f t="shared" si="38"/>
        <v>178</v>
      </c>
      <c r="B97">
        <f t="shared" si="28"/>
        <v>0.03527336860670194</v>
      </c>
      <c r="C97">
        <f t="shared" si="29"/>
        <v>1.8990745679895477E-16</v>
      </c>
      <c r="D97">
        <f t="shared" si="30"/>
        <v>1.3397351449661712E-17</v>
      </c>
      <c r="E97">
        <f t="shared" si="31"/>
        <v>1.9008482706031774E-16</v>
      </c>
      <c r="F97">
        <f t="shared" si="39"/>
        <v>14.225856621823292</v>
      </c>
      <c r="G97">
        <f t="shared" si="32"/>
        <v>1</v>
      </c>
      <c r="J97">
        <f t="shared" si="33"/>
        <v>0.12903225806451613</v>
      </c>
      <c r="K97">
        <f t="shared" si="34"/>
        <v>3.260693201372763E-263</v>
      </c>
      <c r="L97">
        <f t="shared" si="35"/>
        <v>8.414692132574871E-264</v>
      </c>
      <c r="M97">
        <f t="shared" si="36"/>
        <v>3.268914659579396E-263</v>
      </c>
      <c r="N97">
        <f t="shared" si="40"/>
        <v>3.895070091197816</v>
      </c>
      <c r="O97">
        <f t="shared" si="37"/>
        <v>1</v>
      </c>
      <c r="P97">
        <f t="shared" si="41"/>
        <v>0.852376260727223</v>
      </c>
    </row>
    <row r="98" spans="1:16" ht="12.75">
      <c r="A98">
        <f t="shared" si="38"/>
        <v>180</v>
      </c>
      <c r="B98">
        <f t="shared" si="28"/>
        <v>0.03527336860670194</v>
      </c>
      <c r="C98">
        <f t="shared" si="29"/>
        <v>4.169206502021063E-17</v>
      </c>
      <c r="D98">
        <f t="shared" si="30"/>
        <v>2.9412391548649474E-18</v>
      </c>
      <c r="E98">
        <f t="shared" si="31"/>
        <v>4.173100468373962E-17</v>
      </c>
      <c r="F98">
        <f t="shared" si="39"/>
        <v>14.225856621823292</v>
      </c>
      <c r="G98">
        <f t="shared" si="32"/>
        <v>1</v>
      </c>
      <c r="J98">
        <f t="shared" si="33"/>
        <v>0.12903225806451613</v>
      </c>
      <c r="K98">
        <f t="shared" si="34"/>
        <v>4.801233899179677E-273</v>
      </c>
      <c r="L98">
        <f t="shared" si="35"/>
        <v>1.2390281030141102E-273</v>
      </c>
      <c r="M98">
        <f t="shared" si="36"/>
        <v>4.813339651363219E-273</v>
      </c>
      <c r="N98">
        <f t="shared" si="40"/>
        <v>3.895070091197816</v>
      </c>
      <c r="O98">
        <f t="shared" si="37"/>
        <v>1</v>
      </c>
      <c r="P98">
        <f t="shared" si="41"/>
        <v>0.852376260727223</v>
      </c>
    </row>
    <row r="99" spans="1:16" ht="12.75">
      <c r="A99">
        <f t="shared" si="38"/>
        <v>182</v>
      </c>
      <c r="B99">
        <f t="shared" si="28"/>
        <v>0.03527336860670194</v>
      </c>
      <c r="C99">
        <f t="shared" si="29"/>
        <v>8.872703128815606E-18</v>
      </c>
      <c r="D99">
        <f t="shared" si="30"/>
        <v>-5.696056329610019E-17</v>
      </c>
      <c r="E99">
        <f t="shared" si="31"/>
        <v>-8.081700972076E-16</v>
      </c>
      <c r="F99">
        <f t="shared" si="39"/>
        <v>14.225856621823292</v>
      </c>
      <c r="G99">
        <f t="shared" si="32"/>
        <v>1</v>
      </c>
      <c r="J99">
        <f t="shared" si="33"/>
        <v>0.12903225806451613</v>
      </c>
      <c r="K99">
        <f t="shared" si="34"/>
        <v>4.662598881871794E-283</v>
      </c>
      <c r="L99">
        <f t="shared" si="35"/>
        <v>-1.0949587051621503E-281</v>
      </c>
      <c r="M99">
        <f t="shared" si="36"/>
        <v>-4.253663124622676E-281</v>
      </c>
      <c r="N99">
        <f t="shared" si="40"/>
        <v>3.895070091197816</v>
      </c>
      <c r="O99">
        <f t="shared" si="37"/>
        <v>1</v>
      </c>
      <c r="P99">
        <f t="shared" si="41"/>
        <v>0.852376260727223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N9" sqref="N9"/>
    </sheetView>
  </sheetViews>
  <sheetFormatPr defaultColWidth="9.140625" defaultRowHeight="12.75"/>
  <sheetData>
    <row r="1" ht="12.75">
      <c r="G1" t="s">
        <v>28</v>
      </c>
    </row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5</v>
      </c>
      <c r="G2" t="s">
        <v>26</v>
      </c>
      <c r="I2" t="s">
        <v>27</v>
      </c>
      <c r="L2" t="s">
        <v>26</v>
      </c>
      <c r="N2" t="s">
        <v>27</v>
      </c>
    </row>
    <row r="3" spans="1:14" ht="12.75">
      <c r="A3">
        <v>1</v>
      </c>
      <c r="B3">
        <v>1</v>
      </c>
      <c r="C3">
        <v>1</v>
      </c>
      <c r="D3">
        <v>1</v>
      </c>
      <c r="E3">
        <v>1</v>
      </c>
      <c r="G3">
        <v>0</v>
      </c>
      <c r="I3">
        <v>0</v>
      </c>
      <c r="L3">
        <v>0</v>
      </c>
      <c r="N3">
        <v>0</v>
      </c>
    </row>
    <row r="4" spans="1:14" ht="12.75">
      <c r="A4">
        <v>2</v>
      </c>
      <c r="B4">
        <v>0.91</v>
      </c>
      <c r="C4">
        <v>0.84</v>
      </c>
      <c r="D4">
        <v>0.91</v>
      </c>
      <c r="E4">
        <v>0.7142857142857143</v>
      </c>
      <c r="G4">
        <v>0.038303969796</v>
      </c>
      <c r="I4">
        <v>0.015804009796</v>
      </c>
      <c r="L4">
        <v>0</v>
      </c>
      <c r="N4">
        <v>0.0049</v>
      </c>
    </row>
    <row r="5" spans="1:14" ht="12.75">
      <c r="A5">
        <v>3</v>
      </c>
      <c r="B5">
        <v>0.92</v>
      </c>
      <c r="C5">
        <v>0.53</v>
      </c>
      <c r="D5">
        <v>0.89</v>
      </c>
      <c r="E5">
        <v>1</v>
      </c>
      <c r="G5">
        <v>0.0064</v>
      </c>
      <c r="I5">
        <v>0.2209</v>
      </c>
      <c r="L5">
        <v>0.0009</v>
      </c>
      <c r="N5">
        <v>0.1296</v>
      </c>
    </row>
    <row r="6" spans="1:14" ht="12.75">
      <c r="A6">
        <v>4</v>
      </c>
      <c r="B6">
        <v>0.9</v>
      </c>
      <c r="C6">
        <v>0.65</v>
      </c>
      <c r="D6">
        <v>0.56</v>
      </c>
      <c r="E6">
        <v>0.47619047619047616</v>
      </c>
      <c r="G6">
        <v>0.1796149161</v>
      </c>
      <c r="I6">
        <v>0.0302099161</v>
      </c>
      <c r="L6">
        <v>0.1156</v>
      </c>
      <c r="N6">
        <v>0.0081</v>
      </c>
    </row>
    <row r="7" spans="1:14" ht="12.75">
      <c r="A7">
        <v>5</v>
      </c>
      <c r="B7">
        <v>0.96</v>
      </c>
      <c r="C7">
        <v>0.82</v>
      </c>
      <c r="D7">
        <v>0.87</v>
      </c>
      <c r="E7">
        <v>0.47619047619047616</v>
      </c>
      <c r="G7">
        <v>0.2340721161</v>
      </c>
      <c r="I7">
        <v>0.1182053161</v>
      </c>
      <c r="L7">
        <v>0.0081</v>
      </c>
      <c r="N7">
        <v>0.0025</v>
      </c>
    </row>
    <row r="8" spans="1:14" ht="12.75">
      <c r="A8">
        <v>6</v>
      </c>
      <c r="B8">
        <v>0.87</v>
      </c>
      <c r="C8">
        <v>0.64</v>
      </c>
      <c r="D8">
        <v>0.7</v>
      </c>
      <c r="E8">
        <v>1.0476190476190477</v>
      </c>
      <c r="G8">
        <v>0.031548509161</v>
      </c>
      <c r="I8">
        <v>0.166153249161</v>
      </c>
      <c r="L8">
        <v>0.0289</v>
      </c>
      <c r="N8">
        <v>0.0036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G3" sqref="G3:G8"/>
    </sheetView>
  </sheetViews>
  <sheetFormatPr defaultColWidth="9.140625" defaultRowHeight="12.75"/>
  <sheetData>
    <row r="2" spans="1:9" ht="12.75">
      <c r="A2" t="s">
        <v>0</v>
      </c>
      <c r="B2" t="s">
        <v>1</v>
      </c>
      <c r="C2" t="s">
        <v>2</v>
      </c>
      <c r="D2" t="s">
        <v>3</v>
      </c>
      <c r="E2" t="s">
        <v>6</v>
      </c>
      <c r="G2" t="s">
        <v>26</v>
      </c>
      <c r="I2" t="s">
        <v>27</v>
      </c>
    </row>
    <row r="3" spans="1:9" ht="12.75">
      <c r="A3">
        <v>1</v>
      </c>
      <c r="B3">
        <v>1</v>
      </c>
      <c r="C3">
        <v>1</v>
      </c>
      <c r="D3">
        <v>1</v>
      </c>
      <c r="E3">
        <v>98.66889862061029</v>
      </c>
      <c r="G3">
        <v>0.000177182721</v>
      </c>
      <c r="I3">
        <v>0.000177182721</v>
      </c>
    </row>
    <row r="4" spans="1:9" ht="12.75">
      <c r="A4">
        <v>2</v>
      </c>
      <c r="B4">
        <v>0.91</v>
      </c>
      <c r="C4">
        <v>0.84</v>
      </c>
      <c r="D4">
        <v>0.91</v>
      </c>
      <c r="E4">
        <v>94.32198062686741</v>
      </c>
      <c r="G4">
        <v>0.00110355511204</v>
      </c>
      <c r="I4">
        <v>0.01065432711204</v>
      </c>
    </row>
    <row r="5" spans="1:9" ht="12.75">
      <c r="A5">
        <v>3</v>
      </c>
      <c r="B5">
        <v>0.92</v>
      </c>
      <c r="C5">
        <v>0.53</v>
      </c>
      <c r="D5">
        <v>0.89</v>
      </c>
      <c r="E5">
        <v>84.0920347950145</v>
      </c>
      <c r="G5">
        <v>0.00625359895209</v>
      </c>
      <c r="I5">
        <v>0.09667143295209</v>
      </c>
    </row>
    <row r="6" spans="1:9" ht="12.75">
      <c r="A6">
        <v>4</v>
      </c>
      <c r="B6">
        <v>0.9</v>
      </c>
      <c r="C6">
        <v>0.65</v>
      </c>
      <c r="D6">
        <v>0.56</v>
      </c>
      <c r="E6">
        <v>65.7093154888908</v>
      </c>
      <c r="G6">
        <v>0.05900371348624</v>
      </c>
      <c r="I6">
        <v>5.0310649E-05</v>
      </c>
    </row>
    <row r="7" spans="1:9" ht="12.75">
      <c r="A7">
        <v>5</v>
      </c>
      <c r="B7">
        <v>0.96</v>
      </c>
      <c r="C7">
        <v>0.82</v>
      </c>
      <c r="D7">
        <v>0.87</v>
      </c>
      <c r="E7">
        <v>74.09715349792972</v>
      </c>
      <c r="G7">
        <v>0.04797348381225</v>
      </c>
      <c r="I7">
        <v>0.00624550381225</v>
      </c>
    </row>
    <row r="8" spans="1:9" ht="12.75">
      <c r="A8">
        <v>6</v>
      </c>
      <c r="B8">
        <v>0.87</v>
      </c>
      <c r="C8">
        <v>0.64</v>
      </c>
      <c r="D8">
        <v>0.7</v>
      </c>
      <c r="E8">
        <v>69.46696310348933</v>
      </c>
      <c r="G8">
        <v>0.03074074916416</v>
      </c>
      <c r="I8">
        <v>0.00298876516416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2" sqref="A12"/>
    </sheetView>
  </sheetViews>
  <sheetFormatPr defaultColWidth="9.140625" defaultRowHeight="12.75"/>
  <cols>
    <col min="1" max="1" width="15.8515625" style="0" bestFit="1" customWidth="1"/>
    <col min="2" max="2" width="16.28125" style="0" bestFit="1" customWidth="1"/>
    <col min="3" max="5" width="12.00390625" style="0" bestFit="1" customWidth="1"/>
  </cols>
  <sheetData>
    <row r="1" spans="1:5" ht="12.75">
      <c r="A1" t="s">
        <v>22</v>
      </c>
      <c r="B1" t="s">
        <v>23</v>
      </c>
      <c r="C1" t="s">
        <v>24</v>
      </c>
      <c r="D1" t="s">
        <v>25</v>
      </c>
      <c r="E1" t="s">
        <v>4</v>
      </c>
    </row>
    <row r="2" spans="1:5" ht="12.75">
      <c r="A2">
        <v>4.5</v>
      </c>
      <c r="B2">
        <v>0.9676285492579801</v>
      </c>
      <c r="C2">
        <v>1</v>
      </c>
      <c r="D2">
        <v>1</v>
      </c>
      <c r="E2">
        <v>12.5</v>
      </c>
    </row>
    <row r="3" spans="1:5" ht="12.75">
      <c r="A3">
        <v>10</v>
      </c>
      <c r="B3">
        <v>0.9347340452162313</v>
      </c>
      <c r="C3">
        <v>0.8880630008465299</v>
      </c>
      <c r="D3">
        <v>0.9241684329828291</v>
      </c>
      <c r="E3">
        <v>11</v>
      </c>
    </row>
    <row r="4" spans="1:5" ht="12.75">
      <c r="A4">
        <v>16</v>
      </c>
      <c r="B4">
        <v>0.8255246942394795</v>
      </c>
      <c r="C4">
        <v>0.8785679184567154</v>
      </c>
      <c r="D4">
        <v>0.9267030320055648</v>
      </c>
      <c r="E4">
        <v>13.5</v>
      </c>
    </row>
    <row r="5" spans="1:5" ht="12.75">
      <c r="A5">
        <v>22</v>
      </c>
      <c r="B5">
        <v>0.7038810138792652</v>
      </c>
      <c r="C5">
        <v>0.8193593183842974</v>
      </c>
      <c r="D5">
        <v>0.9080766393775382</v>
      </c>
      <c r="E5">
        <v>8.666666666666666</v>
      </c>
    </row>
    <row r="6" spans="1:5" ht="12.75">
      <c r="A6">
        <v>28</v>
      </c>
      <c r="B6">
        <v>0.7185972612744724</v>
      </c>
      <c r="C6">
        <v>0.7915374362554162</v>
      </c>
      <c r="D6">
        <v>0.9141772047323689</v>
      </c>
      <c r="E6">
        <v>6.666666666666667</v>
      </c>
    </row>
    <row r="7" spans="1:5" ht="12.75">
      <c r="A7">
        <v>34</v>
      </c>
      <c r="B7">
        <v>0.6879676406442227</v>
      </c>
      <c r="C7">
        <v>0.8198619427619264</v>
      </c>
      <c r="D7">
        <v>0.9247232676352701</v>
      </c>
      <c r="E7">
        <v>7.5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Greeley</dc:creator>
  <cp:keywords/>
  <dc:description/>
  <cp:lastModifiedBy>raghavan</cp:lastModifiedBy>
  <dcterms:created xsi:type="dcterms:W3CDTF">2005-11-14T15:42:49Z</dcterms:created>
  <dcterms:modified xsi:type="dcterms:W3CDTF">2005-11-15T02:46:09Z</dcterms:modified>
  <cp:category/>
  <cp:version/>
  <cp:contentType/>
  <cp:contentStatus/>
</cp:coreProperties>
</file>